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showInkAnnotation="0" updateLinks="never" codeName="ThisWorkbook" defaultThemeVersion="124226"/>
  <mc:AlternateContent xmlns:mc="http://schemas.openxmlformats.org/markup-compatibility/2006">
    <mc:Choice Requires="x15">
      <x15ac:absPath xmlns:x15ac="http://schemas.microsoft.com/office/spreadsheetml/2010/11/ac" url="C:\Users\JPowis\Downloads\"/>
    </mc:Choice>
  </mc:AlternateContent>
  <xr:revisionPtr revIDLastSave="0" documentId="13_ncr:1_{DBEFF55D-3E4D-4A46-8C95-849F3A52B777}" xr6:coauthVersionLast="47" xr6:coauthVersionMax="47" xr10:uidLastSave="{00000000-0000-0000-0000-000000000000}"/>
  <bookViews>
    <workbookView xWindow="-120" yWindow="-120" windowWidth="29040" windowHeight="15720" tabRatio="646" xr2:uid="{00000000-000D-0000-FFFF-FFFF00000000}"/>
  </bookViews>
  <sheets>
    <sheet name="Instructions" sheetId="16" r:id="rId1"/>
    <sheet name="New Events" sheetId="14" r:id="rId2"/>
    <sheet name="Sh1_DateSpecs" sheetId="15" state="hidden" r:id="rId3"/>
    <sheet name="LOVs" sheetId="7" state="hidden" r:id="rId4"/>
    <sheet name="Updates" sheetId="21" state="hidden" r:id="rId5"/>
    <sheet name="Test data" sheetId="23" state="hidden" r:id="rId6"/>
    <sheet name="Sheet1" sheetId="24" state="hidden" r:id="rId7"/>
    <sheet name="Sheet2" sheetId="25" state="hidden" r:id="rId8"/>
  </sheets>
  <externalReferences>
    <externalReference r:id="rId9"/>
  </externalReferences>
  <definedNames>
    <definedName name="_xlnm._FilterDatabase" localSheetId="1" hidden="1">'New Events'!$B$1:$I$2</definedName>
    <definedName name="_xlnm._FilterDatabase" localSheetId="4" hidden="1">Updates!$A$1:$C$32</definedName>
    <definedName name="Alert2">Sh1_DateSpecs!$T$56</definedName>
    <definedName name="AlertFormEffectiveDate">Sh1_DateSpecs!$H$29</definedName>
    <definedName name="AlertFormEffectiveDate2">Sh1_DateSpecs!$H$30</definedName>
    <definedName name="AlertNewEventsSubmit">Sh1_DateSpecs!$H$33</definedName>
    <definedName name="ArrayMonthsLoad">Sh1_DateSpecs!$C$9</definedName>
    <definedName name="BasePipeExtension">Sh1_DateSpecs!$R$5</definedName>
    <definedName name="BasePipeName">Sh1_DateSpecs!$R$4</definedName>
    <definedName name="DateEndDeltaMax">Sh1_DateSpecs!$N$8</definedName>
    <definedName name="DateEndDeltaMin">Sh1_DateSpecs!$N$7</definedName>
    <definedName name="DateStartDeltaMax">Sh1_DateSpecs!$N$6</definedName>
    <definedName name="DateStartDeltaMin">Sh1_DateSpecs!$N$5</definedName>
    <definedName name="eMailAutoSend">Sh1_DateSpecs!$R$27</definedName>
    <definedName name="eMailFile">Sh1_DateSpecs!$R$6</definedName>
    <definedName name="eMailMatrix">Sh1_DateSpecs!$T$51:$U$52</definedName>
    <definedName name="eMailOptionProdDev">Sh1_DateSpecs!$R$51</definedName>
    <definedName name="EmailOptionSend">Sh1_DateSpecs!$T$51</definedName>
    <definedName name="eMailSpecsChangesTOP">Sh1_DateSpecs!$R$33</definedName>
    <definedName name="eMailSpecsTOP">Sh1_DateSpecs!$R$8</definedName>
    <definedName name="ERA_FormVersion">Sh1_DateSpecs!$R$2</definedName>
    <definedName name="EventFieldsListTOP">Sh1_DateSpecs!$AF$1</definedName>
    <definedName name="ExcelSaveAsStatus">Sh1_DateSpecs!$R$30</definedName>
    <definedName name="LOVsForChangeEmailSend">Sh1_DateSpecs!$R$44:$R$47</definedName>
    <definedName name="LOVsForChangeEmailSendDEV">Sh1_DateSpecs!$R$45:$R$47</definedName>
    <definedName name="LOVsForEmailSend">Sh1_DateSpecs!$R$22:$R$25</definedName>
    <definedName name="LOVsForEmailSendDEV">Sh1_DateSpecs!$R$23:$R$25</definedName>
    <definedName name="LOVsListEventCats">LOVs!$D$3:$D$5</definedName>
    <definedName name="LOVsListLang">LOVs!$H$3:$H$23</definedName>
    <definedName name="LOVsListPresProd">LOVs!$F$3:$F$11</definedName>
    <definedName name="LOVsListVenueType">LOVs!$J$3:$J$22</definedName>
    <definedName name="LOVsNo">LOVs!$S$3</definedName>
    <definedName name="LOVsTOP_EventCategories">LOVs!$D$2</definedName>
    <definedName name="LOVsTOP_Language">LOVs!$H$2</definedName>
    <definedName name="LOVsTOP_ProductTypes">LOVs!$F$2</definedName>
    <definedName name="LOVsTOP_TimeOptions">LOVs!$B$2</definedName>
    <definedName name="LOVsTOP_VenueType">LOVs!$J$2</definedName>
    <definedName name="LOVsYesNo">LOVs!$N$3:$N$4</definedName>
    <definedName name="MonthsIndex">Sh1_DateSpecs!$C$8</definedName>
    <definedName name="MonthsTableTOP">Sh1_DateSpecs!$E$4</definedName>
    <definedName name="MonthStartMax" localSheetId="0">Sh1_DateSpecs!$C$14</definedName>
    <definedName name="MonthStartMax">Sh1_DateSpecs!$C$14</definedName>
    <definedName name="MonthStartMaxEnd">Sh1_DateSpecs!$C$15</definedName>
    <definedName name="MonthsValid">Sh1_DateSpecs!$K$4:$K$25</definedName>
    <definedName name="NewEntryFieldsTopLeft">'New Events'!$A$5</definedName>
    <definedName name="NewEntryFieldsTopRight">'New Events'!$T$5</definedName>
    <definedName name="OnOpenEmailOption">Sh1_DateSpecs!$S$54</definedName>
    <definedName name="_xlnm.Print_Area" localSheetId="1">'New Events'!$A$1:$R$31</definedName>
    <definedName name="TestDay">Sh1_DateSpecs!$C$4</definedName>
    <definedName name="TestDayMinMonth">Sh1_DateSpecs!$C$7</definedName>
    <definedName name="TestDayPlus">Sh1_DateSpecs!$C$6</definedName>
    <definedName name="TestDaysBuffer">Sh1_DateSpecs!$C$5</definedName>
    <definedName name="TestValidDateRanges">Sh1_DateSpecs!$E$2</definedName>
    <definedName name="TimeLookUpList">LOVs!$P$2</definedName>
    <definedName name="vbaActualEmailTXT">Sh1_DateSpecs!$W$4</definedName>
    <definedName name="vbaDateEnd1">Sh1_DateSpecs!$C$12</definedName>
    <definedName name="vbaDateStart1">Sh1_DateSpecs!$C$11</definedName>
    <definedName name="vbaDeletePipeFile">Sh1_DateSpecs!$C$17</definedName>
    <definedName name="vbaEmailFail">Sh1_DateSpecs!$W$2</definedName>
    <definedName name="vbaErrorColor">Sh1_DateSpecs!$C$20</definedName>
    <definedName name="vbaPcName">Sh1_DateSpecs!$R$18</definedName>
    <definedName name="vbaUserID">Sh1_DateSpecs!$R$19</definedName>
    <definedName name="xxxxChangeTable">Sheet2!$B$2:$C$20</definedName>
    <definedName name="Z_33C5AA86_692F_43CA_AF11_37AE183A1992_.wvu.PrintArea" localSheetId="1" hidden="1">'New Events'!$A$1:$R$31</definedName>
    <definedName name="Z_33C5AA86_692F_43CA_AF11_37AE183A1992_.wvu.Rows" localSheetId="1" hidden="1">'New Events'!#REF!</definedName>
  </definedNames>
  <calcPr calcId="191028"/>
  <customWorkbookViews>
    <customWorkbookView name="NewEventsView" guid="{33C5AA86-692F-43CA-AF11-37AE183A1992}" maximized="1" windowWidth="1593" windowHeight="636" tabRatio="646" activeSheetId="14"/>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15" l="1"/>
  <c r="R39" i="15"/>
  <c r="T56" i="15" l="1"/>
  <c r="F32" i="15" l="1"/>
  <c r="H29" i="15"/>
  <c r="A2" i="16" s="1"/>
  <c r="H30" i="15"/>
  <c r="H33" i="15" l="1"/>
  <c r="B1" i="14" s="1"/>
  <c r="Q53" i="7" l="1"/>
  <c r="Q52" i="7"/>
  <c r="Q51" i="7"/>
  <c r="Q50" i="7"/>
  <c r="Q49" i="7"/>
  <c r="Q48" i="7"/>
  <c r="Q47" i="7"/>
  <c r="Q46" i="7"/>
  <c r="Q45" i="7"/>
  <c r="Q44" i="7"/>
  <c r="Q43" i="7"/>
  <c r="Q42" i="7"/>
  <c r="Q41" i="7"/>
  <c r="Q40" i="7"/>
  <c r="Q39" i="7"/>
  <c r="Q38" i="7"/>
  <c r="Q37" i="7"/>
  <c r="Q36" i="7"/>
  <c r="Q35" i="7"/>
  <c r="Q34" i="7"/>
  <c r="Q33" i="7"/>
  <c r="Q32" i="7"/>
  <c r="Q31" i="7"/>
  <c r="Q30" i="7"/>
  <c r="Q29" i="7"/>
  <c r="Q28" i="7"/>
  <c r="Q27" i="7"/>
  <c r="Q26" i="7"/>
  <c r="Q25" i="7"/>
  <c r="Q24" i="7"/>
  <c r="Q23" i="7"/>
  <c r="Q22" i="7"/>
  <c r="Q21" i="7"/>
  <c r="Q20" i="7"/>
  <c r="Q19" i="7"/>
  <c r="Q18" i="7"/>
  <c r="Q17" i="7"/>
  <c r="Q16" i="7"/>
  <c r="Q15" i="7"/>
  <c r="Q14" i="7"/>
  <c r="Q13" i="7"/>
  <c r="Q12" i="7"/>
  <c r="Q11" i="7"/>
  <c r="Q10" i="7"/>
  <c r="Q9" i="7"/>
  <c r="Q8" i="7"/>
  <c r="Q7" i="7"/>
  <c r="Q6" i="7"/>
  <c r="R8" i="15" l="1"/>
  <c r="F2" i="14" l="1"/>
  <c r="R33" i="15"/>
  <c r="R14" i="15" l="1"/>
  <c r="R38" i="15"/>
  <c r="R37" i="15"/>
  <c r="R13" i="15" l="1"/>
  <c r="R12" i="15"/>
  <c r="C8" i="15" l="1"/>
  <c r="H14" i="15" l="1"/>
  <c r="C6" i="15"/>
  <c r="C7" i="15" s="1"/>
  <c r="F25" i="15"/>
  <c r="F24" i="15"/>
  <c r="F23" i="15"/>
  <c r="F22" i="15"/>
  <c r="F21" i="15"/>
  <c r="F20" i="15"/>
  <c r="F19" i="15"/>
  <c r="G19" i="15" s="1"/>
  <c r="F18" i="15"/>
  <c r="F17" i="15"/>
  <c r="F16" i="15"/>
  <c r="F15" i="15"/>
  <c r="F14" i="15"/>
  <c r="F13" i="15"/>
  <c r="F12" i="15"/>
  <c r="F11" i="15"/>
  <c r="F10" i="15"/>
  <c r="F9" i="15"/>
  <c r="F8" i="15"/>
  <c r="F7" i="15"/>
  <c r="F6" i="15"/>
  <c r="F5" i="15"/>
  <c r="H23" i="15" l="1"/>
  <c r="I7" i="15"/>
  <c r="I11" i="15"/>
  <c r="J11" i="15" s="1"/>
  <c r="K11" i="15" s="1"/>
  <c r="I23" i="15"/>
  <c r="I5" i="15"/>
  <c r="I8" i="15"/>
  <c r="I14" i="15"/>
  <c r="I16" i="15"/>
  <c r="I20" i="15"/>
  <c r="I24" i="15"/>
  <c r="I9" i="15"/>
  <c r="I15" i="15"/>
  <c r="I17" i="15"/>
  <c r="I21" i="15"/>
  <c r="I25" i="15"/>
  <c r="I13" i="15"/>
  <c r="J13" i="15" s="1"/>
  <c r="K13" i="15" s="1"/>
  <c r="I6" i="15"/>
  <c r="I10" i="15"/>
  <c r="I18" i="15"/>
  <c r="I22" i="15"/>
  <c r="I12" i="15"/>
  <c r="J12" i="15" s="1"/>
  <c r="K12" i="15" s="1"/>
  <c r="I19" i="15"/>
  <c r="G10" i="15"/>
  <c r="G21" i="15"/>
  <c r="G24" i="15"/>
  <c r="G13" i="15"/>
  <c r="G15" i="15"/>
  <c r="G16" i="15"/>
  <c r="G6" i="15"/>
  <c r="H19" i="15"/>
  <c r="H20" i="15"/>
  <c r="H5" i="15"/>
  <c r="H6" i="15"/>
  <c r="G8" i="15"/>
  <c r="G9" i="15"/>
  <c r="G14" i="15"/>
  <c r="H16" i="15"/>
  <c r="H18" i="15"/>
  <c r="G23" i="15"/>
  <c r="H24" i="15"/>
  <c r="H8" i="15"/>
  <c r="H9" i="15"/>
  <c r="H7" i="15"/>
  <c r="G17" i="15"/>
  <c r="G20" i="15"/>
  <c r="G25" i="15"/>
  <c r="G5" i="15"/>
  <c r="G7" i="15"/>
  <c r="H10" i="15"/>
  <c r="G11" i="15"/>
  <c r="G12" i="15"/>
  <c r="H15" i="15"/>
  <c r="H17" i="15"/>
  <c r="G18" i="15"/>
  <c r="H21" i="15"/>
  <c r="G22" i="15"/>
  <c r="H25" i="15"/>
  <c r="H22" i="15"/>
  <c r="J23" i="15" l="1"/>
  <c r="K23" i="15" s="1"/>
  <c r="J10" i="15"/>
  <c r="K10" i="15" s="1"/>
  <c r="J21" i="15"/>
  <c r="K21" i="15" s="1"/>
  <c r="J7" i="15"/>
  <c r="K7" i="15" s="1"/>
  <c r="J24" i="15"/>
  <c r="K24" i="15" s="1"/>
  <c r="J8" i="15"/>
  <c r="K8" i="15" s="1"/>
  <c r="J5" i="15"/>
  <c r="K5" i="15" s="1"/>
  <c r="J17" i="15"/>
  <c r="K17" i="15" s="1"/>
  <c r="J18" i="15"/>
  <c r="K18" i="15" s="1"/>
  <c r="J15" i="15"/>
  <c r="K15" i="15" s="1"/>
  <c r="J16" i="15"/>
  <c r="K16" i="15" s="1"/>
  <c r="J22" i="15"/>
  <c r="K22" i="15" s="1"/>
  <c r="J14" i="15"/>
  <c r="K14" i="15" s="1"/>
  <c r="J6" i="15"/>
  <c r="K6" i="15" s="1"/>
  <c r="J25" i="15"/>
  <c r="K25" i="15" s="1"/>
  <c r="J9" i="15"/>
  <c r="K9" i="15" s="1"/>
  <c r="J20" i="15"/>
  <c r="K20" i="15" s="1"/>
  <c r="J19" i="15"/>
  <c r="C9" i="15" l="1"/>
  <c r="K19" i="15"/>
  <c r="C14" i="15" s="1"/>
  <c r="C15" i="15" s="1"/>
  <c r="E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Morales, Alfonso -pw-FWA</author>
    <author>Morales, Alfonso</author>
  </authors>
  <commentList>
    <comment ref="C4" authorId="0" shapeId="0" xr:uid="{00000000-0006-0000-0200-000001000000}">
      <text>
        <r>
          <rPr>
            <b/>
            <sz val="9"/>
            <color indexed="81"/>
            <rFont val="Tahoma"/>
            <family val="2"/>
          </rPr>
          <t>Test Today:</t>
        </r>
        <r>
          <rPr>
            <sz val="9"/>
            <color indexed="81"/>
            <rFont val="Tahoma"/>
            <family val="2"/>
          </rPr>
          <t xml:space="preserve">
This Cell can be changed to any date to simulate the TODAY() function!</t>
        </r>
      </text>
    </comment>
    <comment ref="H4" authorId="0" shapeId="0" xr:uid="{00000000-0006-0000-0200-000002000000}">
      <text>
        <r>
          <rPr>
            <b/>
            <sz val="9"/>
            <color indexed="81"/>
            <rFont val="Tahoma"/>
            <family val="2"/>
          </rPr>
          <t xml:space="preserve">Filter1:
</t>
        </r>
        <r>
          <rPr>
            <sz val="9"/>
            <color indexed="81"/>
            <rFont val="Tahoma"/>
            <family val="2"/>
          </rPr>
          <t xml:space="preserve">Filter1 is based on a calculation 
on the Month number in the Year.
A block of months are set to True or False 
based on the current Month number.
The decision logic is based on the 6th month.
MonthsIndex=1*(MONTH(TestDay)&gt;6)
Function R4=IF(MonthsIndex=0,TRUE,FALSE)
Middle Months 7,8,&amp; 9 are available to 
either logic state and have been manually set to true! </t>
        </r>
      </text>
    </comment>
    <comment ref="I4" authorId="0" shapeId="0" xr:uid="{00000000-0006-0000-0200-000003000000}">
      <text>
        <r>
          <rPr>
            <b/>
            <sz val="9"/>
            <color indexed="81"/>
            <rFont val="Tahoma"/>
            <family val="2"/>
          </rPr>
          <t xml:space="preserve">Filter2:
</t>
        </r>
        <r>
          <rPr>
            <sz val="9"/>
            <color indexed="81"/>
            <rFont val="Tahoma"/>
            <family val="2"/>
          </rPr>
          <t>Filter2 is based on a calculation of day count between 
(Days date +15 days) and the months in the Column(P) 'Real Months' list.
Function: S4=(VALUE(P4)-VALUE(TestDay))&gt;=15
A block of months are set to True or False based on the current Month number.
The decision logic is based on the 6th month.
If Month(today) &gt;6 then True else False.
Middle Months 7,8,&amp; 9 are available to 
either logic state and are always true!</t>
        </r>
      </text>
    </comment>
    <comment ref="J4" authorId="0" shapeId="0" xr:uid="{00000000-0006-0000-0200-000004000000}">
      <text>
        <r>
          <rPr>
            <b/>
            <sz val="9"/>
            <color indexed="81"/>
            <rFont val="Tahoma"/>
            <family val="2"/>
          </rPr>
          <t xml:space="preserve">Filter3:
</t>
        </r>
        <r>
          <rPr>
            <sz val="9"/>
            <color indexed="81"/>
            <rFont val="Tahoma"/>
            <family val="2"/>
          </rPr>
          <t>Filter3 is based on a calculation of day count between 
(Days date +15 days) and the months in the Column(P) 'Real Months' list.
Function: S4=(VALUE(P4)-VALUE(TestDay))&gt;=15
A block of months are set to True or False based on the current Month number.
The decision logic is based on the 6th month.
If Month(today) &gt;6 then True else False.
Middle Months 7,8,&amp; 9 are available to 
either logic state and are always true!</t>
        </r>
      </text>
    </comment>
    <comment ref="C5" authorId="1" shapeId="0" xr:uid="{00000000-0006-0000-0200-000005000000}">
      <text>
        <r>
          <rPr>
            <b/>
            <sz val="9"/>
            <color indexed="81"/>
            <rFont val="Tahoma"/>
            <family val="2"/>
          </rPr>
          <t xml:space="preserve">Test Days Buffer:
</t>
        </r>
      </text>
    </comment>
    <comment ref="F32" authorId="1" shapeId="0" xr:uid="{00000000-0006-0000-0200-000006000000}">
      <text>
        <r>
          <rPr>
            <b/>
            <sz val="9"/>
            <color indexed="81"/>
            <rFont val="Tahoma"/>
            <family val="2"/>
          </rPr>
          <t>Test Dats Buffer:
see cell C5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Morales, Alfonso -pw-FWA</author>
    <author>Morales, Alfonso</author>
  </authors>
  <commentList>
    <comment ref="B2" authorId="0" shapeId="0" xr:uid="{00000000-0006-0000-0300-000001000000}">
      <text>
        <r>
          <rPr>
            <b/>
            <sz val="9"/>
            <color indexed="81"/>
            <rFont val="Tahoma"/>
            <family val="2"/>
          </rPr>
          <t>Time Options:</t>
        </r>
        <r>
          <rPr>
            <sz val="9"/>
            <color indexed="81"/>
            <rFont val="Tahoma"/>
            <family val="2"/>
          </rPr>
          <t xml:space="preserve">
Converted the original values to text 2017/03/07 @2PM -AJ Morales
</t>
        </r>
      </text>
    </comment>
    <comment ref="D2" authorId="1" shapeId="0" xr:uid="{00000000-0006-0000-0300-000002000000}">
      <text>
        <r>
          <rPr>
            <b/>
            <sz val="9"/>
            <color indexed="81"/>
            <rFont val="Tahoma"/>
            <family val="2"/>
          </rPr>
          <t>Morales, Alfonso:</t>
        </r>
        <r>
          <rPr>
            <sz val="9"/>
            <color indexed="81"/>
            <rFont val="Tahoma"/>
            <family val="2"/>
          </rPr>
          <t xml:space="preserve">
</t>
        </r>
        <r>
          <rPr>
            <b/>
            <sz val="9"/>
            <color indexed="10"/>
            <rFont val="Tahoma"/>
            <family val="2"/>
          </rPr>
          <t>removed 2017/12/21</t>
        </r>
        <r>
          <rPr>
            <sz val="9"/>
            <color indexed="81"/>
            <rFont val="Tahoma"/>
            <family val="2"/>
          </rPr>
          <t xml:space="preserve">
Sales Event (Formal): Online
Member Event: Online
Member Event: Telephonic</t>
        </r>
      </text>
    </comment>
    <comment ref="J2" authorId="1" shapeId="0" xr:uid="{00000000-0006-0000-0300-000003000000}">
      <text>
        <r>
          <rPr>
            <b/>
            <sz val="9"/>
            <color indexed="81"/>
            <rFont val="Tahoma"/>
            <family val="2"/>
          </rPr>
          <t>Morales, Alfonso:</t>
        </r>
        <r>
          <rPr>
            <sz val="9"/>
            <color indexed="81"/>
            <rFont val="Tahoma"/>
            <family val="2"/>
          </rPr>
          <t xml:space="preserve">
</t>
        </r>
        <r>
          <rPr>
            <b/>
            <sz val="9"/>
            <color indexed="10"/>
            <rFont val="Tahoma"/>
            <family val="2"/>
          </rPr>
          <t>removed 2017/12/21</t>
        </r>
        <r>
          <rPr>
            <sz val="9"/>
            <color indexed="81"/>
            <rFont val="Tahoma"/>
            <family val="2"/>
          </rPr>
          <t xml:space="preserve">
Internet</t>
        </r>
      </text>
    </comment>
  </commentList>
</comments>
</file>

<file path=xl/sharedStrings.xml><?xml version="1.0" encoding="utf-8"?>
<sst xmlns="http://schemas.openxmlformats.org/spreadsheetml/2006/main" count="1226" uniqueCount="676">
  <si>
    <r>
      <t xml:space="preserve">Complete the tab titled </t>
    </r>
    <r>
      <rPr>
        <b/>
        <sz val="12"/>
        <color theme="1"/>
        <rFont val="Times New Roman"/>
        <family val="1"/>
      </rPr>
      <t>New Events</t>
    </r>
    <r>
      <rPr>
        <sz val="12"/>
        <color theme="1"/>
        <rFont val="Times New Roman"/>
        <family val="1"/>
      </rPr>
      <t xml:space="preserve"> to report your new events to UnitedHealthcare. </t>
    </r>
  </si>
  <si>
    <r>
      <rPr>
        <b/>
        <u/>
        <sz val="12"/>
        <color theme="1"/>
        <rFont val="Times New Roman"/>
        <family val="1"/>
      </rPr>
      <t xml:space="preserve">After </t>
    </r>
    <r>
      <rPr>
        <u/>
        <sz val="12"/>
        <color theme="1"/>
        <rFont val="Times New Roman"/>
        <family val="1"/>
      </rPr>
      <t xml:space="preserve">you have entered your event information: </t>
    </r>
  </si>
  <si>
    <t>You may save this form and send it to your local UnitedHealthcare market for entry. Contact your UnitedHealthcare Agent Manager to see if this is the preferred submission method for your market.</t>
  </si>
  <si>
    <t xml:space="preserve"> Or </t>
  </si>
  <si>
    <t xml:space="preserve">This form may be submitted directly to UnitedHealthcare's event reporting application by double-clicking the Validate and Submit button on the New Events tab. </t>
  </si>
  <si>
    <r>
      <t xml:space="preserve">New events must be submitted </t>
    </r>
    <r>
      <rPr>
        <b/>
        <u/>
        <sz val="12"/>
        <color theme="1"/>
        <rFont val="Times New Roman"/>
        <family val="1"/>
      </rPr>
      <t>at least 7 calendar days before</t>
    </r>
    <r>
      <rPr>
        <sz val="12"/>
        <color theme="1"/>
        <rFont val="Times New Roman"/>
        <family val="1"/>
      </rPr>
      <t xml:space="preserve"> the event date. </t>
    </r>
  </si>
  <si>
    <t>Using this Form</t>
  </si>
  <si>
    <t>Note: Due to malware avoidence steps you may be required to unblock the document in order to modify it.  You can do so by right clicking the file, open the properties then click the unblock option shown in the screen shot (right)</t>
  </si>
  <si>
    <r>
      <t xml:space="preserve">1. If Excel prompts, click the </t>
    </r>
    <r>
      <rPr>
        <b/>
        <sz val="11"/>
        <color rgb="FF000000"/>
        <rFont val="Calibri"/>
        <family val="2"/>
        <scheme val="minor"/>
      </rPr>
      <t>Enable Content</t>
    </r>
    <r>
      <rPr>
        <sz val="11"/>
        <color rgb="FF000000"/>
        <rFont val="Calibri"/>
        <family val="2"/>
        <scheme val="minor"/>
      </rPr>
      <t xml:space="preserve"> and/or </t>
    </r>
    <r>
      <rPr>
        <b/>
        <sz val="11"/>
        <color rgb="FF000000"/>
        <rFont val="Calibri"/>
        <family val="2"/>
        <scheme val="minor"/>
      </rPr>
      <t>Enable Editing</t>
    </r>
    <r>
      <rPr>
        <sz val="11"/>
        <color rgb="FF000000"/>
        <rFont val="Calibri"/>
        <family val="2"/>
        <scheme val="minor"/>
      </rPr>
      <t xml:space="preserve"> buttons</t>
    </r>
  </si>
  <si>
    <r>
      <t xml:space="preserve">2. Go to the </t>
    </r>
    <r>
      <rPr>
        <b/>
        <sz val="11"/>
        <color rgb="FF000000"/>
        <rFont val="Calibri"/>
        <family val="2"/>
        <scheme val="minor"/>
      </rPr>
      <t>New Events</t>
    </r>
    <r>
      <rPr>
        <sz val="11"/>
        <color rgb="FF000000"/>
        <rFont val="Calibri"/>
        <family val="2"/>
        <scheme val="minor"/>
      </rPr>
      <t xml:space="preserve"> tab of this workbook to report new events to UnitedHealthcare</t>
    </r>
  </si>
  <si>
    <t>3. All fields are required</t>
  </si>
  <si>
    <t>4. Review other instructions/guidance on this tab</t>
  </si>
  <si>
    <r>
      <t xml:space="preserve">5.Click Save and then send this form to your local UnitedHealthcare market for entry 
    </t>
    </r>
    <r>
      <rPr>
        <b/>
        <u/>
        <sz val="11"/>
        <color rgb="FF000000"/>
        <rFont val="Calibri"/>
        <family val="2"/>
        <scheme val="minor"/>
      </rPr>
      <t>OR</t>
    </r>
    <r>
      <rPr>
        <sz val="11"/>
        <color rgb="FF000000"/>
        <rFont val="Calibri"/>
        <family val="2"/>
        <scheme val="minor"/>
      </rPr>
      <t xml:space="preserve">
    Double click the </t>
    </r>
    <r>
      <rPr>
        <b/>
        <sz val="11"/>
        <color rgb="FF000000"/>
        <rFont val="Calibri"/>
        <family val="2"/>
        <scheme val="minor"/>
      </rPr>
      <t>Validate and Submit</t>
    </r>
    <r>
      <rPr>
        <sz val="11"/>
        <color rgb="FF000000"/>
        <rFont val="Calibri"/>
        <family val="2"/>
        <scheme val="minor"/>
      </rPr>
      <t xml:space="preserve"> button at the top of the </t>
    </r>
    <r>
      <rPr>
        <b/>
        <sz val="11"/>
        <color rgb="FF000000"/>
        <rFont val="Calibri"/>
        <family val="2"/>
        <scheme val="minor"/>
      </rPr>
      <t>New Events</t>
    </r>
    <r>
      <rPr>
        <sz val="11"/>
        <color rgb="FF000000"/>
        <rFont val="Calibri"/>
        <family val="2"/>
        <scheme val="minor"/>
      </rPr>
      <t xml:space="preserve"> tab  to send the form directly to UnitedHealthcare for processing. Forms submitted before 9:45pm CST will be processed same
    day. </t>
    </r>
  </si>
  <si>
    <t>Instructions/Guidance</t>
  </si>
  <si>
    <r>
      <t xml:space="preserve">Retail Program - </t>
    </r>
    <r>
      <rPr>
        <sz val="11"/>
        <color rgb="FF000000"/>
        <rFont val="Calibri"/>
        <family val="2"/>
      </rPr>
      <t xml:space="preserve">Select 'Yes' if your event is at a Retail Kiosk or UHC Multicarrier location.  Select 'No' for all other locations. </t>
    </r>
    <r>
      <rPr>
        <b/>
        <sz val="11"/>
        <color rgb="FF000000"/>
        <rFont val="Calibri"/>
        <family val="2"/>
      </rPr>
      <t xml:space="preserve"> </t>
    </r>
    <r>
      <rPr>
        <b/>
        <sz val="11"/>
        <color rgb="FFFF0000"/>
        <rFont val="Calibri"/>
        <family val="2"/>
      </rPr>
      <t xml:space="preserve">*Venue Address MUST match existing Retail Kiosk or UHC Multicarrier location if yes is selected. </t>
    </r>
  </si>
  <si>
    <r>
      <t xml:space="preserve">Venue Name - </t>
    </r>
    <r>
      <rPr>
        <sz val="11"/>
        <color rgb="FF000000"/>
        <rFont val="Calibri"/>
        <family val="2"/>
        <scheme val="minor"/>
      </rPr>
      <t>Recommend using the same name as the signage at the location. When possible limit to 24 characters for advertising purposes, maximum allowed is 40 characters</t>
    </r>
  </si>
  <si>
    <r>
      <t xml:space="preserve">Venue Address - </t>
    </r>
    <r>
      <rPr>
        <sz val="11"/>
        <color rgb="FF000000"/>
        <rFont val="Calibri"/>
        <family val="2"/>
        <scheme val="minor"/>
      </rPr>
      <t>Recommend using United States Postal Service standard address for the location with standard abbreviations; e.g. preferred 1234 Main St S, not 1234 Main. Maximum characters allowed is 40 characters.</t>
    </r>
  </si>
  <si>
    <t>Which Event Category should I use?</t>
  </si>
  <si>
    <t>Sales Event: event designed to perform marketing activities including plan benefits , lead generation and/or obtaining Scope of Appointment forms.</t>
  </si>
  <si>
    <t>- Formal Sales Event: Structured plan presentation conducted by an agent to an audience.</t>
  </si>
  <si>
    <t xml:space="preserve">&gt; Sales Meeting - In person formal sales event
</t>
  </si>
  <si>
    <t xml:space="preserve">- Informal Sales Event: 1:1 interaction between the agent and consumer in more casual setting. 
</t>
  </si>
  <si>
    <t xml:space="preserve">&gt; Resource Center - Informal sales event; venue type varies. Often conducted at hotels, agency offices or UnitedHealthcare offices. Often manned by multiple agents.
</t>
  </si>
  <si>
    <t>&gt; Walk-in Location - Informal sales event; venue type varies. Often conducted at retail locations  or provider offices where the consumer is coming to this location for another purpose. Often manned by a single agent.</t>
  </si>
  <si>
    <t>What should I enter for Seating Capacity?</t>
  </si>
  <si>
    <t>Research the venue's capacity.  Seating capacity must be between 1 and 999.</t>
  </si>
  <si>
    <t xml:space="preserve">What is the difference between Owning and Presenting Agent? </t>
  </si>
  <si>
    <r>
      <t xml:space="preserve">Owning Agent: </t>
    </r>
    <r>
      <rPr>
        <sz val="11"/>
        <color rgb="FF000000"/>
        <rFont val="Calibri"/>
        <family val="2"/>
        <scheme val="minor"/>
      </rPr>
      <t>Receives all event RSVPs in Mira (if applicable).  If RSVPs may be collected, the owning agent must have an active Mira account.</t>
    </r>
  </si>
  <si>
    <r>
      <t xml:space="preserve">Presenting Agent: </t>
    </r>
    <r>
      <rPr>
        <sz val="11"/>
        <color rgb="FF000000"/>
        <rFont val="Calibri"/>
        <family val="2"/>
        <scheme val="minor"/>
      </rPr>
      <t>Conducts the event (</t>
    </r>
    <r>
      <rPr>
        <i/>
        <sz val="11"/>
        <color rgb="FF000000"/>
        <rFont val="Calibri"/>
        <family val="2"/>
        <scheme val="minor"/>
      </rPr>
      <t xml:space="preserve">i.e., </t>
    </r>
    <r>
      <rPr>
        <sz val="11"/>
        <color rgb="FF000000"/>
        <rFont val="Calibri"/>
        <family val="2"/>
        <scheme val="minor"/>
      </rPr>
      <t xml:space="preserve">delivers the presentation or has the 1:1 interaction with the consumer). Only one presenting agent can be entered for an event. The owning and presenting agent can be the same </t>
    </r>
  </si>
  <si>
    <t xml:space="preserve">agent or different agents.  Both the owning and presenting agent must successfully complete the Event Basics module for the applicable plan year, must be product certified, and must be licensed and appointed in the state in </t>
  </si>
  <si>
    <t xml:space="preserve">order to report the event.  Please ensure that an active Writing ID is used when entering the event and include  leading zero,  if applicable . </t>
  </si>
  <si>
    <t xml:space="preserve">Other agents may be present at the event. </t>
  </si>
  <si>
    <t>What Product should I list?</t>
  </si>
  <si>
    <t xml:space="preserve">Select the product type the agent is leading with at the event. The agent can talk about other product types, dependent upon consumer needs and assuming they are appropriately product certified.  </t>
  </si>
  <si>
    <t xml:space="preserve">Do NOT pick a product type that is NOT available in the service area where the venue is located. </t>
  </si>
  <si>
    <t>How do I enter a request for a sign language interpreter (ASL)?</t>
  </si>
  <si>
    <r>
      <t xml:space="preserve">Fill out the ASL Interpreter request form located on </t>
    </r>
    <r>
      <rPr>
        <b/>
        <i/>
        <sz val="11"/>
        <color rgb="FF000000"/>
        <rFont val="Calibri"/>
        <family val="2"/>
        <scheme val="minor"/>
      </rPr>
      <t>Jarvis</t>
    </r>
    <r>
      <rPr>
        <sz val="11"/>
        <color rgb="FF000000"/>
        <rFont val="Calibri"/>
        <family val="2"/>
        <scheme val="minor"/>
      </rPr>
      <t xml:space="preserve">.  Then an interpreter from ASL Services Inc. will call to coordinate.  If you have questions, contact ASL@UHC.com.  </t>
    </r>
  </si>
  <si>
    <r>
      <t xml:space="preserve">For more information on policy &amp; compliance, see section 5 of the Agent Guide located on </t>
    </r>
    <r>
      <rPr>
        <b/>
        <i/>
        <sz val="11"/>
        <color rgb="FF000000"/>
        <rFont val="Calibri"/>
        <family val="2"/>
        <scheme val="minor"/>
      </rPr>
      <t>Jarvis</t>
    </r>
    <r>
      <rPr>
        <b/>
        <sz val="11"/>
        <color rgb="FF000000"/>
        <rFont val="Calibri"/>
        <family val="2"/>
        <scheme val="minor"/>
      </rPr>
      <t>.  Compliance questions may also be submitted to Compliance_Questions@uhc.com</t>
    </r>
    <r>
      <rPr>
        <sz val="11"/>
        <color rgb="FF000000"/>
        <rFont val="Calibri"/>
        <family val="2"/>
        <scheme val="minor"/>
      </rPr>
      <t> .</t>
    </r>
  </si>
  <si>
    <t>For other event reporting related questions, please contact your UnitedHealthcare Market Sales Manager or the Producer Help Desk at Opsesc@uhc.com</t>
  </si>
  <si>
    <t>Be sure your email program is up before 
using Validate and Submit and submit 
before 9:45pm CST for same day processing</t>
  </si>
  <si>
    <t>New Event Request Form</t>
  </si>
  <si>
    <t>&lt;Validate and Submit&gt;</t>
  </si>
  <si>
    <t>&lt;Save&gt;</t>
  </si>
  <si>
    <t>(Required)</t>
  </si>
  <si>
    <t>Count</t>
  </si>
  <si>
    <t>Retail Program</t>
  </si>
  <si>
    <t>Venue Name</t>
  </si>
  <si>
    <t>Venue Street Address</t>
  </si>
  <si>
    <t>Venue Zip</t>
  </si>
  <si>
    <t>Event Date</t>
  </si>
  <si>
    <t>Start Time</t>
  </si>
  <si>
    <t>End Time</t>
  </si>
  <si>
    <t>Event Category</t>
  </si>
  <si>
    <t>Language</t>
  </si>
  <si>
    <t>Presenting Product</t>
  </si>
  <si>
    <t>Owning Agent Name</t>
  </si>
  <si>
    <t>Owning Agent Writing #</t>
  </si>
  <si>
    <t>Presenting Agent Name</t>
  </si>
  <si>
    <t>Presenting Agent Writing #</t>
  </si>
  <si>
    <t>Seating Capacity</t>
  </si>
  <si>
    <t>Venue Type</t>
  </si>
  <si>
    <t>Venue Phone</t>
  </si>
  <si>
    <t>Collect RSVP</t>
  </si>
  <si>
    <t>UHC Advertising</t>
  </si>
  <si>
    <t>No</t>
  </si>
  <si>
    <t>8:00 AM</t>
  </si>
  <si>
    <t>10:00 AM</t>
  </si>
  <si>
    <t>Sales Event (Informal): Walk-In Location</t>
  </si>
  <si>
    <t>English</t>
  </si>
  <si>
    <t>MA</t>
  </si>
  <si>
    <t>Food Bank</t>
  </si>
  <si>
    <t>x</t>
  </si>
  <si>
    <t>xxxxxxxxxxxxx</t>
  </si>
  <si>
    <t>xxxxxxxxxx</t>
  </si>
  <si>
    <t>xxxxx</t>
  </si>
  <si>
    <t>xxxxxxxxxxxxxxx</t>
  </si>
  <si>
    <t>xxxxxxx</t>
  </si>
  <si>
    <t>xxxxxx</t>
  </si>
  <si>
    <t>Event Fields</t>
  </si>
  <si>
    <t>Width</t>
  </si>
  <si>
    <t>ERA Form Version:</t>
  </si>
  <si>
    <t>ERA Form version 6.5W 2022/01/01 0400PM</t>
  </si>
  <si>
    <r>
      <rPr>
        <b/>
        <sz val="9"/>
        <color rgb="FFFF0000"/>
        <rFont val="Wingdings"/>
        <charset val="2"/>
      </rPr>
      <t>ß</t>
    </r>
    <r>
      <rPr>
        <b/>
        <sz val="9"/>
        <color rgb="FFFF0000"/>
        <rFont val="Arial"/>
        <family val="2"/>
      </rPr>
      <t>Make Version changes here</t>
    </r>
  </si>
  <si>
    <t>eMail Fail Override:</t>
  </si>
  <si>
    <t>TestToday:</t>
  </si>
  <si>
    <t>Month</t>
  </si>
  <si>
    <t>Real Month</t>
  </si>
  <si>
    <t>LOVs Month</t>
  </si>
  <si>
    <t>Filter1</t>
  </si>
  <si>
    <t>Filter2</t>
  </si>
  <si>
    <t>Filter3</t>
  </si>
  <si>
    <t>Dates</t>
  </si>
  <si>
    <t>Date Start/End</t>
  </si>
  <si>
    <t>Value</t>
  </si>
  <si>
    <t>BasePipeName:</t>
  </si>
  <si>
    <t>EventRequestExport</t>
  </si>
  <si>
    <t>Actual eMail:</t>
  </si>
  <si>
    <t>Good Submission</t>
  </si>
  <si>
    <t>Days Buffer:</t>
  </si>
  <si>
    <t>S_DeltaMin</t>
  </si>
  <si>
    <t>Pipe Extension:</t>
  </si>
  <si>
    <t>.csv</t>
  </si>
  <si>
    <t>TestTodayPlus:</t>
  </si>
  <si>
    <t>S_DeltaMax</t>
  </si>
  <si>
    <t>eMailFile:</t>
  </si>
  <si>
    <t>E_DeltaMin</t>
  </si>
  <si>
    <t>MonthsLogic:</t>
  </si>
  <si>
    <t>E_DeltaMax</t>
  </si>
  <si>
    <t>eMail TO:</t>
  </si>
  <si>
    <r>
      <rPr>
        <b/>
        <sz val="9"/>
        <color rgb="FFFF0000"/>
        <rFont val="Wingdings"/>
        <charset val="2"/>
      </rPr>
      <t>ß</t>
    </r>
    <r>
      <rPr>
        <b/>
        <sz val="9"/>
        <color rgb="FFFF0000"/>
        <rFont val="Arial"/>
        <family val="2"/>
      </rPr>
      <t>See cell U51 to control eMail recipient</t>
    </r>
  </si>
  <si>
    <t>ArrayLoad:</t>
  </si>
  <si>
    <t>eMail Subject:</t>
  </si>
  <si>
    <t>ERA New Event Pipe Delimited File for Processing</t>
  </si>
  <si>
    <t>eMail Body1:</t>
  </si>
  <si>
    <t>Attention: Sales Team,</t>
  </si>
  <si>
    <t>vbaDateStart1:</t>
  </si>
  <si>
    <t>eMail Body2:</t>
  </si>
  <si>
    <t xml:space="preserve">Please process the attached New Meeting Event Pipe Delimited file: </t>
  </si>
  <si>
    <t>vbaDateEnd1:</t>
  </si>
  <si>
    <t>eMail Body3:</t>
  </si>
  <si>
    <t>eMail Body4:</t>
  </si>
  <si>
    <t>MonthStartMax:</t>
  </si>
  <si>
    <t>eMail Body5:</t>
  </si>
  <si>
    <t>MonthStartMaxEnd:</t>
  </si>
  <si>
    <t>eMail Body6:</t>
  </si>
  <si>
    <t>Thanks</t>
  </si>
  <si>
    <t>Delete PipeFile:</t>
  </si>
  <si>
    <t>PC Name:</t>
  </si>
  <si>
    <t>UserID:</t>
  </si>
  <si>
    <t>Error Cell Color:</t>
  </si>
  <si>
    <t>Cell Color</t>
  </si>
  <si>
    <t>eMail list index:</t>
  </si>
  <si>
    <t>Email Addresses:</t>
  </si>
  <si>
    <t>sales_events@uhc.com</t>
  </si>
  <si>
    <t>andrea_harrell@uhc.com</t>
  </si>
  <si>
    <t>Email Send:</t>
  </si>
  <si>
    <r>
      <t>ß</t>
    </r>
    <r>
      <rPr>
        <b/>
        <sz val="9"/>
        <color rgb="FFFF0000"/>
        <rFont val="Tahoma"/>
        <family val="2"/>
      </rPr>
      <t>TRUE if Cell R51=Production</t>
    </r>
  </si>
  <si>
    <t>:Form Effective Date</t>
  </si>
  <si>
    <t>Instructions Tab:</t>
  </si>
  <si>
    <t>New Events Tab:</t>
  </si>
  <si>
    <t>ExcelSaveAsStatus:</t>
  </si>
  <si>
    <t>:Days B4 Event</t>
  </si>
  <si>
    <t>Form Submitted B4:</t>
  </si>
  <si>
    <t>Change eMail TO:</t>
  </si>
  <si>
    <t>Change eMail Subject:</t>
  </si>
  <si>
    <t>ERA &lt;SubmitType&gt; Event File for Processing</t>
  </si>
  <si>
    <t>Change eMail Body1:</t>
  </si>
  <si>
    <t>Attention: phd,</t>
  </si>
  <si>
    <t>Change eMail Body2:</t>
  </si>
  <si>
    <t xml:space="preserve">Please process the attached &lt;SubmitType&gt; Meeting Event file: </t>
  </si>
  <si>
    <t>Change eMail Body3:</t>
  </si>
  <si>
    <t>Change eMail Body4:</t>
  </si>
  <si>
    <t>Change eMail Body5:</t>
  </si>
  <si>
    <t>Change eMail Body6:</t>
  </si>
  <si>
    <t>Change Email Addresses:</t>
  </si>
  <si>
    <t>Opsesc@uhc.com</t>
  </si>
  <si>
    <t>eMail Contact options for If Development only:</t>
  </si>
  <si>
    <t>You can Change Cell R51 from Production or Development</t>
  </si>
  <si>
    <t>email to:</t>
  </si>
  <si>
    <t>if Production use eMail:</t>
  </si>
  <si>
    <t>if Development use email:</t>
  </si>
  <si>
    <t>Production</t>
  </si>
  <si>
    <t>New Events</t>
  </si>
  <si>
    <t>Change/Cancel</t>
  </si>
  <si>
    <t>You can Change Cell S54 to set File 'On-Open' option…</t>
  </si>
  <si>
    <t>On file open, Set eMail status to Development?</t>
  </si>
  <si>
    <t>No; On-Open Keep R51 as-is</t>
  </si>
  <si>
    <t>&lt;--On-Open Control</t>
  </si>
  <si>
    <t>Alert2:</t>
  </si>
  <si>
    <t>Time Options</t>
  </si>
  <si>
    <t>Event Categories</t>
  </si>
  <si>
    <t>Cancellation Reason</t>
  </si>
  <si>
    <t>Yes/No</t>
  </si>
  <si>
    <t>Time LookUp</t>
  </si>
  <si>
    <t>Time Replace</t>
  </si>
  <si>
    <t>6:00 AM</t>
  </si>
  <si>
    <t>Sales Event (Informal): Resource Center</t>
  </si>
  <si>
    <t>Assisted Living</t>
  </si>
  <si>
    <t>Venue/Date/Time Entry Error</t>
  </si>
  <si>
    <t>'0:0 AM</t>
  </si>
  <si>
    <t>'12:00 AM</t>
  </si>
  <si>
    <t>6:30 AM</t>
  </si>
  <si>
    <t>Dual</t>
  </si>
  <si>
    <t>Spanish</t>
  </si>
  <si>
    <t>Doctor's Office</t>
  </si>
  <si>
    <t>Venue Not Available</t>
  </si>
  <si>
    <t>Yes</t>
  </si>
  <si>
    <t>'0:00 AM</t>
  </si>
  <si>
    <t>7:00 AM</t>
  </si>
  <si>
    <t>Sales Event (Formal): Sales Meeting</t>
  </si>
  <si>
    <t>Chronic</t>
  </si>
  <si>
    <t>Arabic</t>
  </si>
  <si>
    <t>Financial/Legal Services</t>
  </si>
  <si>
    <t>Inclement Weather</t>
  </si>
  <si>
    <t>'0:00:00 AM</t>
  </si>
  <si>
    <t>7:30 AM</t>
  </si>
  <si>
    <t>Med Supp</t>
  </si>
  <si>
    <t>Cantonese</t>
  </si>
  <si>
    <t>Agent Ill</t>
  </si>
  <si>
    <t>'12:00:00 AM</t>
  </si>
  <si>
    <t>Med Supp/PDP</t>
  </si>
  <si>
    <t>Chinese</t>
  </si>
  <si>
    <t>Health Fair/State Fair/County Fair</t>
  </si>
  <si>
    <t>At Agent Request</t>
  </si>
  <si>
    <t>'12:30:00 AM</t>
  </si>
  <si>
    <t>8:30 AM</t>
  </si>
  <si>
    <t>ISNP</t>
  </si>
  <si>
    <t>Filipino</t>
  </si>
  <si>
    <t>Health Plan/Insurance Business Office or Facility</t>
  </si>
  <si>
    <t>'1:00:00 AM</t>
  </si>
  <si>
    <t>9:00 AM</t>
  </si>
  <si>
    <t>MA (SCO)</t>
  </si>
  <si>
    <t>French</t>
  </si>
  <si>
    <t>Hospital Clinic/Conference Room/Business Office</t>
  </si>
  <si>
    <t>Change</t>
  </si>
  <si>
    <t>'1:30:00 AM</t>
  </si>
  <si>
    <t>9:30 AM</t>
  </si>
  <si>
    <t>Stand-alone PDP</t>
  </si>
  <si>
    <t>German</t>
  </si>
  <si>
    <t>Hotel/Motel</t>
  </si>
  <si>
    <t>Cancel</t>
  </si>
  <si>
    <t>'2:00:00 AM</t>
  </si>
  <si>
    <t>Erickson</t>
  </si>
  <si>
    <t>Greek</t>
  </si>
  <si>
    <t>Library</t>
  </si>
  <si>
    <t>'2:30:00 AM</t>
  </si>
  <si>
    <t>10:30 AM</t>
  </si>
  <si>
    <t>Italian</t>
  </si>
  <si>
    <t>Mall Kiosk</t>
  </si>
  <si>
    <t>'3:00:00 AM</t>
  </si>
  <si>
    <t>11:00 AM</t>
  </si>
  <si>
    <t>Japanese</t>
  </si>
  <si>
    <t>Nursing Home/Skilled Nursing Facility/Rehab Facility</t>
  </si>
  <si>
    <t>'3:30:00 AM</t>
  </si>
  <si>
    <t>11:30 AM</t>
  </si>
  <si>
    <t>Korean</t>
  </si>
  <si>
    <t>Recreational Vehicle/RV Park</t>
  </si>
  <si>
    <t>'4:00:00 AM</t>
  </si>
  <si>
    <t>12:00 PM</t>
  </si>
  <si>
    <t>Mandarin</t>
  </si>
  <si>
    <t>Recreational/Community Center</t>
  </si>
  <si>
    <t>'4:30:00 AM</t>
  </si>
  <si>
    <t>12:30 PM</t>
  </si>
  <si>
    <t>Norwegian</t>
  </si>
  <si>
    <t>Religious Facility (Church/Temple/Mosque)</t>
  </si>
  <si>
    <t>'5:00:00 AM</t>
  </si>
  <si>
    <t>1:00 PM</t>
  </si>
  <si>
    <t>Other</t>
  </si>
  <si>
    <t>Restaurant/Coffee Shop</t>
  </si>
  <si>
    <t>'5:30:00 AM</t>
  </si>
  <si>
    <t>1:30 PM</t>
  </si>
  <si>
    <t>Polish</t>
  </si>
  <si>
    <t>Retail Store/Store Front/Grocery Store</t>
  </si>
  <si>
    <t>'6:00:00 AM</t>
  </si>
  <si>
    <t>2:00 PM</t>
  </si>
  <si>
    <t>Portuguese Brazilian</t>
  </si>
  <si>
    <t>School</t>
  </si>
  <si>
    <t>'6:30:00 AM</t>
  </si>
  <si>
    <t>2:30 PM</t>
  </si>
  <si>
    <t>Russian</t>
  </si>
  <si>
    <t>Senior Apartments/Senior Center</t>
  </si>
  <si>
    <t>'7:00:00 AM</t>
  </si>
  <si>
    <t>3:00 PM</t>
  </si>
  <si>
    <t>Swedish</t>
  </si>
  <si>
    <t>UHC Store</t>
  </si>
  <si>
    <t>'7:30:00 AM</t>
  </si>
  <si>
    <t>3:30 PM</t>
  </si>
  <si>
    <t>Tagalog</t>
  </si>
  <si>
    <t>'8:00:00 AM</t>
  </si>
  <si>
    <t>4:00 PM</t>
  </si>
  <si>
    <t>Vietnamese</t>
  </si>
  <si>
    <t>'8:30:00 AM</t>
  </si>
  <si>
    <t>4:30 PM</t>
  </si>
  <si>
    <t>'9:00:00 AM</t>
  </si>
  <si>
    <t>5:00 PM</t>
  </si>
  <si>
    <t>'9:30:00 AM</t>
  </si>
  <si>
    <t>5:30 PM</t>
  </si>
  <si>
    <t>'10:00:00 AM</t>
  </si>
  <si>
    <t>6:00 PM</t>
  </si>
  <si>
    <t>'10:30:00 AM</t>
  </si>
  <si>
    <t>6:30 PM</t>
  </si>
  <si>
    <t>'11:00:00 AM</t>
  </si>
  <si>
    <t>7:00 PM</t>
  </si>
  <si>
    <t>'11:30:00 AM</t>
  </si>
  <si>
    <t>7:30 PM</t>
  </si>
  <si>
    <t>'12:00:00 PM</t>
  </si>
  <si>
    <t>8:00 PM</t>
  </si>
  <si>
    <t>'12:30:00 PM</t>
  </si>
  <si>
    <t>8:30 PM</t>
  </si>
  <si>
    <t>'1:00:00 PM</t>
  </si>
  <si>
    <t>9:00 PM</t>
  </si>
  <si>
    <t>'1:30:00 PM</t>
  </si>
  <si>
    <t>'2:00:00 PM</t>
  </si>
  <si>
    <t>'2:30:00 PM</t>
  </si>
  <si>
    <t>'3:00:00 PM</t>
  </si>
  <si>
    <t>'3:30:00 PM</t>
  </si>
  <si>
    <t>'4:00:00 PM</t>
  </si>
  <si>
    <t>'4:30:00 PM</t>
  </si>
  <si>
    <t>'5:00:00 PM</t>
  </si>
  <si>
    <t>'5:30:00 PM</t>
  </si>
  <si>
    <t>'6:00:00 PM</t>
  </si>
  <si>
    <t>'6:30:00 PM</t>
  </si>
  <si>
    <t>'7:00:00 PM</t>
  </si>
  <si>
    <t>'7:30:00 PM</t>
  </si>
  <si>
    <t>'8:00:00 PM</t>
  </si>
  <si>
    <t>'8:30:00 PM</t>
  </si>
  <si>
    <t>'9:00:00 PM</t>
  </si>
  <si>
    <t>'9:30:00 PM</t>
  </si>
  <si>
    <t>'10:00:00 PM</t>
  </si>
  <si>
    <t>'10:30:00 PM</t>
  </si>
  <si>
    <t>'11:00:00 PM</t>
  </si>
  <si>
    <t>'11:30:00 PM</t>
  </si>
  <si>
    <t>'12:30 AM</t>
  </si>
  <si>
    <t>'1:00 AM</t>
  </si>
  <si>
    <t>'1:30 AM</t>
  </si>
  <si>
    <t>'2:00 AM</t>
  </si>
  <si>
    <t>'2:30 AM</t>
  </si>
  <si>
    <t>'3:00 AM</t>
  </si>
  <si>
    <t>'3:30 AM</t>
  </si>
  <si>
    <t>'4:00 AM</t>
  </si>
  <si>
    <t>'4:30 AM</t>
  </si>
  <si>
    <t>'5:00 AM</t>
  </si>
  <si>
    <t>'5:30 AM</t>
  </si>
  <si>
    <t>'6:00 AM</t>
  </si>
  <si>
    <t>'6:30 AM</t>
  </si>
  <si>
    <t>'7:00 AM</t>
  </si>
  <si>
    <t>Connector Group Retiree Meeting</t>
  </si>
  <si>
    <t>'7:30 AM</t>
  </si>
  <si>
    <t>Formal</t>
  </si>
  <si>
    <t>'8:00 AM</t>
  </si>
  <si>
    <t>Informal</t>
  </si>
  <si>
    <t>'8:30 AM</t>
  </si>
  <si>
    <t>Educational Events</t>
  </si>
  <si>
    <t>'9:00 AM</t>
  </si>
  <si>
    <t>Health Fair/Expo</t>
  </si>
  <si>
    <t>'9:30 AM</t>
  </si>
  <si>
    <t>Kiosk</t>
  </si>
  <si>
    <t>'10:00 AM</t>
  </si>
  <si>
    <t>Member Meeting</t>
  </si>
  <si>
    <t>Active - Public</t>
  </si>
  <si>
    <t>'10:30 AM</t>
  </si>
  <si>
    <t>Resource Center</t>
  </si>
  <si>
    <t>Active - Non Public</t>
  </si>
  <si>
    <t>'11:00 AM</t>
  </si>
  <si>
    <t>Sales Meeting</t>
  </si>
  <si>
    <t>'11:30 AM</t>
  </si>
  <si>
    <t>'12:00 PM</t>
  </si>
  <si>
    <t>UHC/Agency Office</t>
  </si>
  <si>
    <t>'12:30 PM</t>
  </si>
  <si>
    <t>'1:00 PM</t>
  </si>
  <si>
    <t>'1:30 PM</t>
  </si>
  <si>
    <t>'2:00 PM</t>
  </si>
  <si>
    <t>'2:30 PM</t>
  </si>
  <si>
    <t>'3:00 PM</t>
  </si>
  <si>
    <t>'3:30 PM</t>
  </si>
  <si>
    <t>'4:00 PM</t>
  </si>
  <si>
    <t>'4:30 PM</t>
  </si>
  <si>
    <t>'5:00 PM</t>
  </si>
  <si>
    <t>'5:30 PM</t>
  </si>
  <si>
    <t>'6:00 PM</t>
  </si>
  <si>
    <t>'6:30 PM</t>
  </si>
  <si>
    <t>'7:00 PM</t>
  </si>
  <si>
    <t>'7:30 PM</t>
  </si>
  <si>
    <t>'8:00 PM</t>
  </si>
  <si>
    <t>'8:30 PM</t>
  </si>
  <si>
    <t>'9:00 PM</t>
  </si>
  <si>
    <t>'9:30 PM</t>
  </si>
  <si>
    <t>'10:00 PM</t>
  </si>
  <si>
    <t>'10:30 PM</t>
  </si>
  <si>
    <t>'11:00 PM</t>
  </si>
  <si>
    <t>'11:30 PM</t>
  </si>
  <si>
    <t>'0:021 AM</t>
  </si>
  <si>
    <t>'0:042 AM</t>
  </si>
  <si>
    <t>'0:063 AM</t>
  </si>
  <si>
    <t>'0:083 AM</t>
  </si>
  <si>
    <t>'0:104 AM</t>
  </si>
  <si>
    <t>'0:125 AM</t>
  </si>
  <si>
    <t>'0:146 AM</t>
  </si>
  <si>
    <t>'0:167 AM</t>
  </si>
  <si>
    <t>'0:188 AM</t>
  </si>
  <si>
    <t>'0:208 AM</t>
  </si>
  <si>
    <t>'0:229 AM</t>
  </si>
  <si>
    <t>'0:25 AM</t>
  </si>
  <si>
    <t>'0:271 AM</t>
  </si>
  <si>
    <t>'0:292 AM</t>
  </si>
  <si>
    <t>'0:313 AM</t>
  </si>
  <si>
    <t>'0:333 AM</t>
  </si>
  <si>
    <t>'0:354 AM</t>
  </si>
  <si>
    <t>'0:375 AM</t>
  </si>
  <si>
    <t>'0:396 AM</t>
  </si>
  <si>
    <t>'0:417 AM</t>
  </si>
  <si>
    <t>'0:438 AM</t>
  </si>
  <si>
    <t>'0:458 AM</t>
  </si>
  <si>
    <t>'0:479 AM</t>
  </si>
  <si>
    <t>0:5 PM</t>
  </si>
  <si>
    <t>'0:521 PM</t>
  </si>
  <si>
    <t>'0:542 PM</t>
  </si>
  <si>
    <t>'0:563 PM</t>
  </si>
  <si>
    <t>'0:583 PM</t>
  </si>
  <si>
    <t>'0:604 PM</t>
  </si>
  <si>
    <t>'0:625 PM</t>
  </si>
  <si>
    <t>'0:646 PM</t>
  </si>
  <si>
    <t>'0:667 PM</t>
  </si>
  <si>
    <t>'0:688 PM</t>
  </si>
  <si>
    <t>'0:708 PM</t>
  </si>
  <si>
    <t>'0:729 PM</t>
  </si>
  <si>
    <t>0:75 PM</t>
  </si>
  <si>
    <t>'0:771 PM</t>
  </si>
  <si>
    <t>'0:792 PM</t>
  </si>
  <si>
    <t>'0:813 PM</t>
  </si>
  <si>
    <t>'0:833 PM</t>
  </si>
  <si>
    <t>'0:854 PM</t>
  </si>
  <si>
    <t>'0:875 PM</t>
  </si>
  <si>
    <t>'0:896 PM</t>
  </si>
  <si>
    <t>'0:917 PM</t>
  </si>
  <si>
    <t>'0:938 PM</t>
  </si>
  <si>
    <t>'0:958 PM</t>
  </si>
  <si>
    <t>'0:979 PM</t>
  </si>
  <si>
    <t>0.0 AM</t>
  </si>
  <si>
    <t>'0.021 AM</t>
  </si>
  <si>
    <t>'0.042 AM</t>
  </si>
  <si>
    <t>'0.063 AM</t>
  </si>
  <si>
    <t>'0.083 AM</t>
  </si>
  <si>
    <t>'0.104 AM</t>
  </si>
  <si>
    <t>'0.125 AM</t>
  </si>
  <si>
    <t>'0.146 AM</t>
  </si>
  <si>
    <t>'0.167 AM</t>
  </si>
  <si>
    <t>'0.188 AM</t>
  </si>
  <si>
    <t>'0.208 AM</t>
  </si>
  <si>
    <t>'0.229 AM</t>
  </si>
  <si>
    <t>0.25 AM</t>
  </si>
  <si>
    <t>'0.271 AM</t>
  </si>
  <si>
    <t>'0.292 AM</t>
  </si>
  <si>
    <t>'0.313 AM</t>
  </si>
  <si>
    <t>'0.333 AM</t>
  </si>
  <si>
    <t>'0.354 AM</t>
  </si>
  <si>
    <t>'0.375 AM</t>
  </si>
  <si>
    <t>'0.396 AM</t>
  </si>
  <si>
    <t>'0.417 AM</t>
  </si>
  <si>
    <t>'0.438 AM</t>
  </si>
  <si>
    <t>'0.458 AM</t>
  </si>
  <si>
    <t>'0.479 AM</t>
  </si>
  <si>
    <t>0.5 PM</t>
  </si>
  <si>
    <t>'0.521 PM</t>
  </si>
  <si>
    <t>'0.542 PM</t>
  </si>
  <si>
    <t>'0.563 PM</t>
  </si>
  <si>
    <t>'0.583 PM</t>
  </si>
  <si>
    <t>'0.604 PM</t>
  </si>
  <si>
    <t>'0.625 PM</t>
  </si>
  <si>
    <t>'0.646 PM</t>
  </si>
  <si>
    <t>'0.667 PM</t>
  </si>
  <si>
    <t>'0.688 PM</t>
  </si>
  <si>
    <t>'0.708 PM</t>
  </si>
  <si>
    <t>'0.729 PM</t>
  </si>
  <si>
    <t>0.75 PM</t>
  </si>
  <si>
    <t>'0.771 PM</t>
  </si>
  <si>
    <t>'0.792 PM</t>
  </si>
  <si>
    <t>'0.813 PM</t>
  </si>
  <si>
    <t>'0.833 PM</t>
  </si>
  <si>
    <t>'0.854 PM</t>
  </si>
  <si>
    <t>'0.875 PM</t>
  </si>
  <si>
    <t>'0.896 PM</t>
  </si>
  <si>
    <t>'0.917 PM</t>
  </si>
  <si>
    <t>'0.938 PM</t>
  </si>
  <si>
    <t>'0.958 PM</t>
  </si>
  <si>
    <t>'0.979 PM</t>
  </si>
  <si>
    <t>0.0</t>
  </si>
  <si>
    <t>'0.021</t>
  </si>
  <si>
    <t>'0.042</t>
  </si>
  <si>
    <t>'0.063</t>
  </si>
  <si>
    <t>'0.083</t>
  </si>
  <si>
    <t>'0.104</t>
  </si>
  <si>
    <t>'0.125</t>
  </si>
  <si>
    <t>'0.146</t>
  </si>
  <si>
    <t>'0.167</t>
  </si>
  <si>
    <t>'0.188</t>
  </si>
  <si>
    <t>'0.208</t>
  </si>
  <si>
    <t>'0.229</t>
  </si>
  <si>
    <t>0.25</t>
  </si>
  <si>
    <t>'0.271</t>
  </si>
  <si>
    <t>'0.292</t>
  </si>
  <si>
    <t>'0.313</t>
  </si>
  <si>
    <t>'0.333</t>
  </si>
  <si>
    <t>'0.354</t>
  </si>
  <si>
    <t>'0.375</t>
  </si>
  <si>
    <t>'0.396</t>
  </si>
  <si>
    <t>'0.417</t>
  </si>
  <si>
    <t>'0.438</t>
  </si>
  <si>
    <t>'0.458</t>
  </si>
  <si>
    <t>'0.479</t>
  </si>
  <si>
    <t>0.5</t>
  </si>
  <si>
    <t>'0.521</t>
  </si>
  <si>
    <t>'0.542</t>
  </si>
  <si>
    <t>'0.563</t>
  </si>
  <si>
    <t>'0.583</t>
  </si>
  <si>
    <t>'0.604</t>
  </si>
  <si>
    <t>'0.625</t>
  </si>
  <si>
    <t>'0.646</t>
  </si>
  <si>
    <t>'0.667</t>
  </si>
  <si>
    <t>'0.688</t>
  </si>
  <si>
    <t>'0.708</t>
  </si>
  <si>
    <t>'0.729</t>
  </si>
  <si>
    <t>0.75</t>
  </si>
  <si>
    <t>'0.771</t>
  </si>
  <si>
    <t>'0.792</t>
  </si>
  <si>
    <t>'0.813</t>
  </si>
  <si>
    <t>'0.833</t>
  </si>
  <si>
    <t>'0.854</t>
  </si>
  <si>
    <t>'0.875</t>
  </si>
  <si>
    <t>'0.896</t>
  </si>
  <si>
    <t>'0.917</t>
  </si>
  <si>
    <t>'0.938</t>
  </si>
  <si>
    <t>'0.958</t>
  </si>
  <si>
    <t>'0.979</t>
  </si>
  <si>
    <t>0.021</t>
  </si>
  <si>
    <t>0.042</t>
  </si>
  <si>
    <t>0.063</t>
  </si>
  <si>
    <t>Date</t>
  </si>
  <si>
    <t>Update</t>
  </si>
  <si>
    <t>Description</t>
  </si>
  <si>
    <t>Preliminary Time Decode</t>
  </si>
  <si>
    <t>Added Time variation entry validation in 30 minute increments in 24 hours: 
Variation #1; 12:30 PM entered as 12:30:00 PM 
Variation #2; 12:00 PM entry resulting in excel value 0.5 PM, 
Variation #3; 12:00 PM entry resulting in excel value 0:5 PM 
Variation #4; 12:00 PM entry resulting in excel value 0.5</t>
  </si>
  <si>
    <t>Date string update</t>
  </si>
  <si>
    <t xml:space="preserve">Added Date variation entry validation for paste entry: 
New handler logic for string entry as '20180129' 
update logic corrects entry as 01/29/2018 </t>
  </si>
  <si>
    <t>Prelim Time Code Corrections</t>
  </si>
  <si>
    <t>Added additional logic to handle copy/paste for Start &amp; End Time</t>
  </si>
  <si>
    <t>End Time - StartTime &gt; 1 hour logic</t>
  </si>
  <si>
    <t>Added additional logic to handle 1 hour min between Start &amp; End Time</t>
  </si>
  <si>
    <t>Prelim Zip Code Corrections</t>
  </si>
  <si>
    <t>Added additional logic to correct less than 5 char entry</t>
  </si>
  <si>
    <t>Added char removal for '…' char</t>
  </si>
  <si>
    <t xml:space="preserve">Added additional logic to correct 'triple' period char (133) </t>
  </si>
  <si>
    <t>Removed Change and Cancel Tabs</t>
  </si>
  <si>
    <t>Split New Events into new file</t>
  </si>
  <si>
    <t>New Events is in it's own file</t>
  </si>
  <si>
    <t>Added new field: Collect RSVP</t>
  </si>
  <si>
    <t>New Field Collect RSVP added to the New Events in column: R</t>
  </si>
  <si>
    <t>Added new field: UHC Advertising</t>
  </si>
  <si>
    <t>New Field UHC Advertising added to the New Events in column: S</t>
  </si>
  <si>
    <t>Added new logic to validate Collect RSVP</t>
  </si>
  <si>
    <t>Collect RSVP values can only be 'Yes' or 'No'; If anything else then Collect RSVP='No'</t>
  </si>
  <si>
    <t>Added new logic to validate UHC Advertising</t>
  </si>
  <si>
    <t>UHC Advertising values follow the Collect RSVP value: 
if Collect RSVP='Yes' then UHC Advertising can be 'Yes' or 'No' 
if Collect RSVP='No' then UHC Advertising='No'</t>
  </si>
  <si>
    <t>Updated Instructions tab</t>
  </si>
  <si>
    <t>Updated Instructions tab to new instructions</t>
  </si>
  <si>
    <t>Updated Pipe logic</t>
  </si>
  <si>
    <t>Added logic to test for last pipe char, remove it if it exists</t>
  </si>
  <si>
    <t>Reinstalled LOV list references for Drop-downs</t>
  </si>
  <si>
    <t>All the LOV lists were pointing to an external last saved file name location! 
Remapped all LOV references to THIS file!</t>
  </si>
  <si>
    <t>Updated Header Row alerts</t>
  </si>
  <si>
    <t>Updated Header Row alerts and verbiage as specified</t>
  </si>
  <si>
    <t>Hover over update</t>
  </si>
  <si>
    <t>Update all Hover overs as specified</t>
  </si>
  <si>
    <t>Fixed Language field header name</t>
  </si>
  <si>
    <t xml:space="preserve">The Field had a trailing 'Space' character that impacted the field validation </t>
  </si>
  <si>
    <t>Added Error Color Control</t>
  </si>
  <si>
    <t>Hidden sheet [Sh1_DateSpecs] cell C20 contains a control cell for Error Hi-Lighting. 
Simply set the cell color to whatever color needed. 
The VBA side will auto pick up the color</t>
  </si>
  <si>
    <t>Request Form Engine name updated</t>
  </si>
  <si>
    <r>
      <t xml:space="preserve">Hidden sheet [Sh1_DateSpecs] cell R2 contains the version control cell. 
Updated to: </t>
    </r>
    <r>
      <rPr>
        <b/>
        <sz val="11"/>
        <color rgb="FFFF0000"/>
        <rFont val="Calibri"/>
        <family val="2"/>
        <scheme val="minor"/>
      </rPr>
      <t xml:space="preserve">ERA Form version 5.0K 2018/04/12 04:15 PM 
</t>
    </r>
    <r>
      <rPr>
        <sz val="11"/>
        <rFont val="Calibri"/>
        <family val="2"/>
        <scheme val="minor"/>
      </rPr>
      <t>This reference is tagged in the email submission after validation.</t>
    </r>
  </si>
  <si>
    <t>Validation error dialog updated</t>
  </si>
  <si>
    <t>Validation error dialog updated to specification</t>
  </si>
  <si>
    <t>Fixed Owning Agent Name error</t>
  </si>
  <si>
    <t>Fixed Owning Agent Name error when field is blank</t>
  </si>
  <si>
    <t>Directions tab update</t>
  </si>
  <si>
    <t>Updated the Directions tab as specified on email dated 4/13/2018</t>
  </si>
  <si>
    <t>New Events Tab update</t>
  </si>
  <si>
    <t>Data after Column 'S' removed</t>
  </si>
  <si>
    <t xml:space="preserve">New logic removes all data after column 'S' </t>
  </si>
  <si>
    <t>Replace Field Names on New Events Tab</t>
  </si>
  <si>
    <t>During Validation process, the form fields are re-written in case they were cleared</t>
  </si>
  <si>
    <t>Bug Correction for test case #10</t>
  </si>
  <si>
    <t>Fixed VBA error in End Date field for test case #10</t>
  </si>
  <si>
    <t>Venue Name Field Clean &amp; Trim</t>
  </si>
  <si>
    <t>Added Logic to Clean and Trim the field for non-printing chars and leading/trailing spaces</t>
  </si>
  <si>
    <t>Venue Street Address field Clean &amp; Trim</t>
  </si>
  <si>
    <t>Venue Name Length &gt;40 Chars</t>
  </si>
  <si>
    <t>Added Logic to test length, if 40 chars, the cell is hilited as an error</t>
  </si>
  <si>
    <t>Venue Street Address Length &gt;40 Chars</t>
  </si>
  <si>
    <t>Cell Validation update: Collect RSVP</t>
  </si>
  <si>
    <t>Cosmetic update for the Collect RSVP cell validation error entry</t>
  </si>
  <si>
    <t>Cell Validation update: UHC Advertising</t>
  </si>
  <si>
    <t>Cosmetic update for the UHC Advertising cell validation error entry</t>
  </si>
  <si>
    <t>Zip code validation update</t>
  </si>
  <si>
    <t>Updated Zip Code validation to look for Alpha Chars in the field, error condition if found</t>
  </si>
  <si>
    <t>New File Name version</t>
  </si>
  <si>
    <r>
      <t xml:space="preserve">Latest File Name version: </t>
    </r>
    <r>
      <rPr>
        <b/>
        <sz val="11"/>
        <color rgb="FFFF0000"/>
        <rFont val="Calibri"/>
        <family val="2"/>
        <scheme val="minor"/>
      </rPr>
      <t>Event NEW Request Form update 2018-05-10 095530U</t>
    </r>
  </si>
  <si>
    <t>Cosmetic, verbiage and spelling updates</t>
  </si>
  <si>
    <t>Updated Hover-over to &lt;Validate and Submit&gt;</t>
  </si>
  <si>
    <t>Added Hover-over text to &lt;Validate and Submit&gt;; removed comment</t>
  </si>
  <si>
    <t>Updated Hover-over to &lt;Save&gt;</t>
  </si>
  <si>
    <t>Added Hover-over text to &lt;Save&gt;; removed comment</t>
  </si>
  <si>
    <t>Updated validation entry text: Collect RSVP</t>
  </si>
  <si>
    <t>Updated validation entry text: UHC Advertising</t>
  </si>
  <si>
    <r>
      <t xml:space="preserve">Latest File Name version: </t>
    </r>
    <r>
      <rPr>
        <b/>
        <sz val="11"/>
        <color rgb="FFFF0000"/>
        <rFont val="Calibri"/>
        <family val="2"/>
        <scheme val="minor"/>
      </rPr>
      <t>Event NEW Request Form update 2018-05-111 114100V</t>
    </r>
  </si>
  <si>
    <t>Directions Tab update</t>
  </si>
  <si>
    <t>Validation update: Venue Address</t>
  </si>
  <si>
    <t xml:space="preserve">Venue Address has cell entry and vba logic to address chars &gt;40 </t>
  </si>
  <si>
    <t>Validation update: Venue Phone</t>
  </si>
  <si>
    <t>Venue Address has cell entry and vba logic to address numeric entry =10 chars</t>
  </si>
  <si>
    <t>Validation update: Seating Capacity</t>
  </si>
  <si>
    <t>Updated error alert to 'must be a number between 1 and 999!'</t>
  </si>
  <si>
    <t>Validation update: Collect RSVP</t>
  </si>
  <si>
    <t>Collect RSVP values can be values: Yes, YES, yes, No, No, no</t>
  </si>
  <si>
    <t>Validation update: UHC Advertising</t>
  </si>
  <si>
    <t>UHC Advertising  entry value can be: Yes, YES, yes, No, No, no</t>
  </si>
  <si>
    <r>
      <t xml:space="preserve">Latest File Name version: </t>
    </r>
    <r>
      <rPr>
        <b/>
        <sz val="11"/>
        <color rgb="FFFF0000"/>
        <rFont val="Calibri"/>
        <family val="2"/>
        <scheme val="minor"/>
      </rPr>
      <t>Event NEW Request Form update 2018-05-14 092630V</t>
    </r>
  </si>
  <si>
    <t>Cell Validation update: Event Day</t>
  </si>
  <si>
    <t>Event Date error message updated  from '…15 days…' to '...7 days…'</t>
  </si>
  <si>
    <t>Updated Field header row</t>
  </si>
  <si>
    <t>Updated Field Header row for with and line wrap</t>
  </si>
  <si>
    <r>
      <t xml:space="preserve">Latest File Name version: </t>
    </r>
    <r>
      <rPr>
        <b/>
        <sz val="11"/>
        <color rgb="FFFF0000"/>
        <rFont val="Calibri"/>
        <family val="2"/>
        <scheme val="minor"/>
      </rPr>
      <t>Event NEW Request Form update 2018-05-14 142745V</t>
    </r>
  </si>
  <si>
    <t>Updated error alert to 'must be a number between 3 and 999!'</t>
  </si>
  <si>
    <r>
      <t xml:space="preserve">Latest File Name version: </t>
    </r>
    <r>
      <rPr>
        <b/>
        <sz val="11"/>
        <color rgb="FFFF0000"/>
        <rFont val="Calibri"/>
        <family val="2"/>
        <scheme val="minor"/>
      </rPr>
      <t>Event NEW Request Form update 2018-05-14 160000V</t>
    </r>
  </si>
  <si>
    <t>Updated Validation List for Yes,No</t>
  </si>
  <si>
    <r>
      <t xml:space="preserve">Latest File Name version: </t>
    </r>
    <r>
      <rPr>
        <b/>
        <sz val="11"/>
        <color rgb="FFFF0000"/>
        <rFont val="Calibri"/>
        <family val="2"/>
        <scheme val="minor"/>
      </rPr>
      <t>Event NEW Request Form update 2018-05-15 145030V</t>
    </r>
  </si>
  <si>
    <t>Removed Member Events</t>
  </si>
  <si>
    <t>Removed Educational Events</t>
  </si>
  <si>
    <t>Test#</t>
  </si>
  <si>
    <t xml:space="preserve">Language </t>
  </si>
  <si>
    <t>no</t>
  </si>
  <si>
    <t>azdfhzdfhzdfh</t>
  </si>
  <si>
    <t>2562456 sgfhsfgh</t>
  </si>
  <si>
    <t>55379</t>
  </si>
  <si>
    <t>sfgsgfhsf</t>
  </si>
  <si>
    <t>245672672676</t>
  </si>
  <si>
    <t>xfgfgsfjsfgj</t>
  </si>
  <si>
    <t>897808606</t>
  </si>
  <si>
    <t>maybe</t>
  </si>
  <si>
    <t>SoSo</t>
  </si>
  <si>
    <t>yes</t>
  </si>
  <si>
    <t>Jamestown Place</t>
  </si>
  <si>
    <t>1533 Pike Lane SE….</t>
  </si>
  <si>
    <t>24014</t>
  </si>
  <si>
    <t>Leslie Payne</t>
  </si>
  <si>
    <t>2175686</t>
  </si>
  <si>
    <t>2034 Indian Village Lane SE</t>
  </si>
  <si>
    <t>24013</t>
  </si>
  <si>
    <t>MA Dual</t>
  </si>
  <si>
    <t xml:space="preserve">123 Main St </t>
  </si>
  <si>
    <t xml:space="preserve">123 ….Main St </t>
  </si>
  <si>
    <t>4:16666666666667E-02 AM</t>
  </si>
  <si>
    <t>2:99 PM</t>
  </si>
  <si>
    <t>hello</t>
  </si>
  <si>
    <t>123 Main St. S., Suite 100</t>
  </si>
  <si>
    <t>540983927L</t>
  </si>
  <si>
    <t xml:space="preserve">   Test   Venue Name &gt; 40 Chars     ABCDEFGHIJKLMNOPQRSTUVWXYZ</t>
  </si>
  <si>
    <t xml:space="preserve">124 Main St </t>
  </si>
  <si>
    <t>blank</t>
  </si>
  <si>
    <t>Test Venue Street Address</t>
  </si>
  <si>
    <t xml:space="preserve">   Test  Venue Name &gt;40     Chars     abcdefghijklmnopqrstuvwxyz</t>
  </si>
  <si>
    <r>
      <rPr>
        <b/>
        <sz val="9"/>
        <color rgb="FFFF0000"/>
        <rFont val="Arial"/>
        <family val="2"/>
      </rPr>
      <t>CHANGE</t>
    </r>
    <r>
      <rPr>
        <sz val="9"/>
        <rFont val="Arial"/>
        <family val="2"/>
      </rPr>
      <t xml:space="preserve"> Event Fields</t>
    </r>
  </si>
  <si>
    <t>Letter</t>
  </si>
  <si>
    <t>A</t>
  </si>
  <si>
    <t>Event ID</t>
  </si>
  <si>
    <t>B</t>
  </si>
  <si>
    <t>C</t>
  </si>
  <si>
    <t>D</t>
  </si>
  <si>
    <t>E</t>
  </si>
  <si>
    <t>F</t>
  </si>
  <si>
    <t>G</t>
  </si>
  <si>
    <t>H</t>
  </si>
  <si>
    <t>I</t>
  </si>
  <si>
    <t>J</t>
  </si>
  <si>
    <t>K</t>
  </si>
  <si>
    <t>L</t>
  </si>
  <si>
    <t>M</t>
  </si>
  <si>
    <t>N</t>
  </si>
  <si>
    <t>O</t>
  </si>
  <si>
    <t>P</t>
  </si>
  <si>
    <t>Q</t>
  </si>
  <si>
    <t>R</t>
  </si>
  <si>
    <t>S</t>
  </si>
  <si>
    <r>
      <t>**Use mixed case – Do not have the data listed in all upper or lower case
       Do: </t>
    </r>
    <r>
      <rPr>
        <sz val="11"/>
        <color rgb="FF000000"/>
        <rFont val="Calibri"/>
        <family val="2"/>
        <scheme val="minor"/>
      </rPr>
      <t>Grand Central Senior Center</t>
    </r>
    <r>
      <rPr>
        <b/>
        <sz val="11"/>
        <color rgb="FF000000"/>
        <rFont val="Calibri"/>
        <family val="2"/>
        <scheme val="minor"/>
      </rPr>
      <t xml:space="preserve">
       Do Not Do: </t>
    </r>
    <r>
      <rPr>
        <sz val="11"/>
        <color rgb="FF000000"/>
        <rFont val="Calibri"/>
        <family val="2"/>
        <scheme val="minor"/>
      </rPr>
      <t>GRAND CENTRAL SENIOR CENTER or grand central senior center</t>
    </r>
    <r>
      <rPr>
        <b/>
        <sz val="11"/>
        <color rgb="FF000000"/>
        <rFont val="Calibri"/>
        <family val="2"/>
        <scheme val="minor"/>
      </rPr>
      <t xml:space="preserve">
        Exceptions: </t>
    </r>
    <r>
      <rPr>
        <sz val="11"/>
        <color rgb="FF000000"/>
        <rFont val="Calibri"/>
        <family val="2"/>
        <scheme val="minor"/>
      </rPr>
      <t>YMCA or IHOP</t>
    </r>
    <r>
      <rPr>
        <b/>
        <sz val="11"/>
        <color rgb="FF000000"/>
        <rFont val="Calibri"/>
        <family val="2"/>
        <scheme val="minor"/>
      </rPr>
      <t xml:space="preserve">
Special characters cannot be used, such as &amp; ‘ , -. The downstream systems do not allow for them.
Do not use punctuation in the name and address
Do: </t>
    </r>
    <r>
      <rPr>
        <sz val="11"/>
        <color rgb="FF000000"/>
        <rFont val="Calibri"/>
        <family val="2"/>
        <scheme val="minor"/>
      </rPr>
      <t xml:space="preserve">Dennys 123 W Main St
</t>
    </r>
    <r>
      <rPr>
        <b/>
        <sz val="11"/>
        <color rgb="FF000000"/>
        <rFont val="Calibri"/>
        <family val="2"/>
        <scheme val="minor"/>
      </rPr>
      <t>Do Not Do: </t>
    </r>
    <r>
      <rPr>
        <sz val="11"/>
        <color rgb="FF000000"/>
        <rFont val="Calibri"/>
        <family val="2"/>
        <scheme val="minor"/>
      </rPr>
      <t>Denny’s 123 W. Main St.</t>
    </r>
    <r>
      <rPr>
        <b/>
        <sz val="11"/>
        <color rgb="FF000000"/>
        <rFont val="Calibri"/>
        <family val="2"/>
        <scheme val="minor"/>
      </rPr>
      <t xml:space="preserve">
Use standard USPS abbreviations as appropriate without punctuation, example: Ave, St, Blvd, Hwy, Pkwy, N, S, E, W
Zip code is a 5-digit zip code, be sure to include the leading zero when applicable
Venue names is limited to 25 characters
Venue addresses is limited to 40 characters
Venue Address should not include City, State, or Postal code in address line 1 – City and State will be derived from the Zip code
Retail – </t>
    </r>
    <r>
      <rPr>
        <sz val="11"/>
        <color rgb="FF000000"/>
        <rFont val="Calibri"/>
        <family val="2"/>
        <scheme val="minor"/>
      </rPr>
      <t>Use the exact address that is provided on the list of stores being staffed or in the Retail Reporting Tool</t>
    </r>
  </si>
  <si>
    <t>scaery</t>
  </si>
  <si>
    <t>LHTU0C2L4100515</t>
  </si>
  <si>
    <t>NewEventRequestExport scaery 2026-02-12-081029.csv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</si>
</sst>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409]h:mm\ AM/PM;@"/>
    <numFmt numFmtId="165" formatCode="[&lt;=9999999]###\-####;\(###\)\ ###\-####"/>
    <numFmt numFmtId="166" formatCode="mm/dd/yy"/>
    <numFmt numFmtId="167" formatCode="hh:mm\ AM/PM"/>
    <numFmt numFmtId="168" formatCode="[$-F400]h:mm:ss\ AM/PM"/>
    <numFmt numFmtId="169" formatCode="mm/d/yyyy;@"/>
    <numFmt numFmtId="170" formatCode="m\/d\/yyyy"/>
    <numFmt numFmtId="171" formatCode="\(###\)\ ###\-####"/>
  </numFmts>
  <fonts count="70" x14ac:knownFonts="1">
    <font>
      <sz val="11"/>
      <color theme="1"/>
      <name val="Calibri"/>
      <family val="2"/>
      <scheme val="minor"/>
    </font>
    <font>
      <b/>
      <sz val="11"/>
      <color theme="0"/>
      <name val="Calibri"/>
      <family val="2"/>
      <scheme val="minor"/>
    </font>
    <font>
      <sz val="10"/>
      <color theme="1"/>
      <name val="Calibri"/>
      <family val="2"/>
      <scheme val="minor"/>
    </font>
    <font>
      <b/>
      <sz val="10"/>
      <color theme="1"/>
      <name val="Calibri"/>
      <family val="2"/>
      <scheme val="minor"/>
    </font>
    <font>
      <sz val="11"/>
      <color rgb="FFFF0000"/>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name val="Calibri"/>
      <family val="2"/>
      <scheme val="minor"/>
    </font>
    <font>
      <sz val="9"/>
      <color indexed="81"/>
      <name val="Tahoma"/>
      <family val="2"/>
    </font>
    <font>
      <b/>
      <sz val="9"/>
      <color indexed="81"/>
      <name val="Tahoma"/>
      <family val="2"/>
    </font>
    <font>
      <sz val="9"/>
      <name val="Arial"/>
      <family val="2"/>
    </font>
    <font>
      <b/>
      <sz val="10"/>
      <name val="Arial"/>
      <family val="2"/>
    </font>
    <font>
      <b/>
      <sz val="9"/>
      <name val="Arial"/>
      <family val="2"/>
    </font>
    <font>
      <b/>
      <sz val="10"/>
      <color rgb="FFFF0000"/>
      <name val="Arial"/>
      <family val="2"/>
    </font>
    <font>
      <sz val="10"/>
      <color theme="1"/>
      <name val="Arial"/>
      <family val="2"/>
    </font>
    <font>
      <b/>
      <sz val="10"/>
      <color rgb="FF0000CC"/>
      <name val="Arial"/>
      <family val="2"/>
    </font>
    <font>
      <b/>
      <sz val="9"/>
      <color rgb="FFFF0000"/>
      <name val="Arial"/>
      <family val="2"/>
    </font>
    <font>
      <b/>
      <sz val="9"/>
      <color rgb="FFFF0000"/>
      <name val="Wingdings"/>
      <charset val="2"/>
    </font>
    <font>
      <b/>
      <sz val="16"/>
      <color theme="3"/>
      <name val="Calibri"/>
      <family val="2"/>
      <scheme val="minor"/>
    </font>
    <font>
      <b/>
      <sz val="10"/>
      <color theme="3"/>
      <name val="Calibri"/>
      <family val="2"/>
      <scheme val="minor"/>
    </font>
    <font>
      <sz val="10"/>
      <name val="Calibri"/>
      <family val="2"/>
      <scheme val="minor"/>
    </font>
    <font>
      <sz val="10"/>
      <color indexed="8"/>
      <name val="Calibri"/>
      <family val="2"/>
      <scheme val="minor"/>
    </font>
    <font>
      <b/>
      <sz val="9"/>
      <color rgb="FFFF0000"/>
      <name val="Tahoma"/>
      <family val="2"/>
    </font>
    <font>
      <b/>
      <sz val="10"/>
      <color theme="0"/>
      <name val="Arial"/>
      <family val="2"/>
    </font>
    <font>
      <b/>
      <sz val="9"/>
      <color theme="0"/>
      <name val="Arial"/>
      <family val="2"/>
    </font>
    <font>
      <b/>
      <sz val="16"/>
      <color rgb="FFFF0000"/>
      <name val="Calibri"/>
      <family val="2"/>
      <scheme val="minor"/>
    </font>
    <font>
      <b/>
      <sz val="11"/>
      <color theme="1"/>
      <name val="Calibri"/>
      <family val="2"/>
      <scheme val="minor"/>
    </font>
    <font>
      <sz val="11"/>
      <color rgb="FF000000"/>
      <name val="Calibri"/>
      <family val="2"/>
      <scheme val="minor"/>
    </font>
    <font>
      <u/>
      <sz val="11"/>
      <color theme="10"/>
      <name val="Calibri"/>
      <family val="2"/>
      <scheme val="minor"/>
    </font>
    <font>
      <b/>
      <i/>
      <sz val="8"/>
      <color theme="1"/>
      <name val="Calibri"/>
      <family val="2"/>
      <scheme val="minor"/>
    </font>
    <font>
      <b/>
      <sz val="9"/>
      <color indexed="10"/>
      <name val="Tahoma"/>
      <family val="2"/>
    </font>
    <font>
      <b/>
      <sz val="11"/>
      <color theme="9" tint="-0.249977111117893"/>
      <name val="Calibri"/>
      <family val="2"/>
      <scheme val="minor"/>
    </font>
    <font>
      <b/>
      <sz val="11"/>
      <color rgb="FF7030A0"/>
      <name val="Calibri"/>
      <family val="2"/>
      <scheme val="minor"/>
    </font>
    <font>
      <b/>
      <u/>
      <sz val="14"/>
      <color theme="1" tint="0.14999847407452621"/>
      <name val="Times New Roman"/>
      <family val="1"/>
    </font>
    <font>
      <sz val="12"/>
      <color theme="1"/>
      <name val="Times New Roman"/>
      <family val="1"/>
    </font>
    <font>
      <b/>
      <sz val="12"/>
      <color theme="1"/>
      <name val="Times New Roman"/>
      <family val="1"/>
    </font>
    <font>
      <b/>
      <u/>
      <sz val="12"/>
      <color theme="1"/>
      <name val="Times New Roman"/>
      <family val="1"/>
    </font>
    <font>
      <u/>
      <sz val="12"/>
      <color theme="1"/>
      <name val="Times New Roman"/>
      <family val="1"/>
    </font>
    <font>
      <i/>
      <u/>
      <sz val="12"/>
      <color theme="1"/>
      <name val="Times New Roman"/>
      <family val="1"/>
    </font>
    <font>
      <b/>
      <sz val="11"/>
      <color rgb="FF000000"/>
      <name val="Calibri"/>
      <family val="2"/>
      <scheme val="minor"/>
    </font>
    <font>
      <b/>
      <u/>
      <sz val="11"/>
      <color rgb="FF000000"/>
      <name val="Calibri"/>
      <family val="2"/>
      <scheme val="minor"/>
    </font>
    <font>
      <sz val="11"/>
      <color rgb="FF00FF00"/>
      <name val="Calibri"/>
      <family val="2"/>
      <scheme val="minor"/>
    </font>
    <font>
      <b/>
      <sz val="10"/>
      <color rgb="FFFF0000"/>
      <name val="Arial Narrow"/>
      <family val="2"/>
    </font>
    <font>
      <b/>
      <sz val="11"/>
      <color rgb="FFFF0000"/>
      <name val="Calibri"/>
      <family val="2"/>
      <scheme val="minor"/>
    </font>
    <font>
      <u/>
      <sz val="11"/>
      <color rgb="FF000000"/>
      <name val="Calibri"/>
      <family val="2"/>
      <scheme val="minor"/>
    </font>
    <font>
      <i/>
      <sz val="11"/>
      <color rgb="FF000000"/>
      <name val="Calibri"/>
      <family val="2"/>
      <scheme val="minor"/>
    </font>
    <font>
      <b/>
      <i/>
      <sz val="11"/>
      <color rgb="FF000000"/>
      <name val="Calibri"/>
      <family val="2"/>
      <scheme val="minor"/>
    </font>
    <font>
      <b/>
      <sz val="11"/>
      <color theme="0"/>
      <name val="Arial Narrow"/>
      <family val="2"/>
    </font>
    <font>
      <b/>
      <u/>
      <sz val="9"/>
      <color theme="1"/>
      <name val="Calibri"/>
      <family val="2"/>
      <scheme val="minor"/>
    </font>
    <font>
      <b/>
      <sz val="9"/>
      <color rgb="FFFF0000"/>
      <name val="Arial Narrow"/>
      <family val="2"/>
    </font>
    <font>
      <sz val="11"/>
      <color rgb="FF000000"/>
      <name val="Calibri"/>
      <family val="2"/>
    </font>
    <font>
      <b/>
      <sz val="11"/>
      <color rgb="FF000000"/>
      <name val="Calibri"/>
      <family val="2"/>
    </font>
    <font>
      <b/>
      <sz val="11"/>
      <color rgb="FFFF0000"/>
      <name val="Calibri"/>
      <family val="2"/>
    </font>
    <font>
      <b/>
      <sz val="12"/>
      <color rgb="FFFF0000"/>
      <name val="Calibri"/>
      <family val="2"/>
      <scheme val="minor"/>
    </font>
  </fonts>
  <fills count="46">
    <fill>
      <patternFill patternType="none"/>
    </fill>
    <fill>
      <patternFill patternType="gray125"/>
    </fill>
    <fill>
      <patternFill patternType="solid">
        <fgColor rgb="FF002060"/>
        <bgColor indexed="64"/>
      </patternFill>
    </fill>
    <fill>
      <patternFill patternType="solid">
        <fgColor theme="0" tint="-4.9989318521683403E-2"/>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9" tint="0.79998168889431442"/>
        <bgColor indexed="64"/>
      </patternFill>
    </fill>
    <fill>
      <patternFill patternType="solid">
        <fgColor rgb="FFCCFFFF"/>
        <bgColor indexed="64"/>
      </patternFill>
    </fill>
    <fill>
      <patternFill patternType="solid">
        <fgColor rgb="FF66FF66"/>
        <bgColor indexed="64"/>
      </patternFill>
    </fill>
    <fill>
      <patternFill patternType="solid">
        <fgColor rgb="FFFFFF00"/>
        <bgColor indexed="64"/>
      </patternFill>
    </fill>
    <fill>
      <patternFill patternType="solid">
        <fgColor rgb="FFCCFF99"/>
        <bgColor indexed="64"/>
      </patternFill>
    </fill>
    <fill>
      <patternFill patternType="solid">
        <fgColor rgb="FFFFFF66"/>
        <bgColor indexed="64"/>
      </patternFill>
    </fill>
    <fill>
      <patternFill patternType="solid">
        <fgColor rgb="FFFFFFFF"/>
        <bgColor indexed="64"/>
      </patternFill>
    </fill>
    <fill>
      <patternFill patternType="solid">
        <fgColor rgb="FFCCFFCC"/>
        <bgColor indexed="64"/>
      </patternFill>
    </fill>
    <fill>
      <patternFill patternType="solid">
        <fgColor theme="3"/>
        <bgColor indexed="64"/>
      </patternFill>
    </fill>
    <fill>
      <patternFill patternType="solid">
        <fgColor theme="4"/>
        <bgColor indexed="64"/>
      </patternFill>
    </fill>
    <fill>
      <patternFill patternType="solid">
        <fgColor theme="9" tint="0.59999389629810485"/>
        <bgColor indexed="64"/>
      </patternFill>
    </fill>
    <fill>
      <patternFill patternType="solid">
        <fgColor rgb="FF0000CC"/>
        <bgColor indexed="64"/>
      </patternFill>
    </fill>
    <fill>
      <patternFill patternType="solid">
        <fgColor theme="1" tint="0.499984740745262"/>
        <bgColor indexed="64"/>
      </patternFill>
    </fill>
    <fill>
      <patternFill patternType="solid">
        <fgColor rgb="FF99FF66"/>
        <bgColor indexed="64"/>
      </patternFill>
    </fill>
    <fill>
      <patternFill patternType="solid">
        <fgColor rgb="FFFFFF99"/>
        <bgColor indexed="64"/>
      </patternFill>
    </fill>
    <fill>
      <patternFill patternType="solid">
        <fgColor rgb="FFFF99CC"/>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rgb="FFFFFFFF"/>
        <bgColor rgb="FF000000"/>
      </patternFill>
    </fill>
  </fills>
  <borders count="50">
    <border>
      <left/>
      <right/>
      <top/>
      <bottom/>
      <diagonal/>
    </border>
    <border>
      <left/>
      <right style="medium">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theme="3"/>
      </left>
      <right/>
      <top style="medium">
        <color theme="3"/>
      </top>
      <bottom style="medium">
        <color theme="3"/>
      </bottom>
      <diagonal/>
    </border>
    <border>
      <left/>
      <right style="medium">
        <color theme="3"/>
      </right>
      <top style="medium">
        <color theme="3"/>
      </top>
      <bottom style="medium">
        <color theme="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ck">
        <color theme="3"/>
      </bottom>
      <diagonal/>
    </border>
    <border>
      <left style="thin">
        <color indexed="64"/>
      </left>
      <right/>
      <top/>
      <bottom/>
      <diagonal/>
    </border>
    <border>
      <left/>
      <right/>
      <top style="medium">
        <color indexed="64"/>
      </top>
      <bottom/>
      <diagonal/>
    </border>
    <border>
      <left/>
      <right style="thick">
        <color theme="3"/>
      </right>
      <top style="thin">
        <color theme="0" tint="-0.34998626667073579"/>
      </top>
      <bottom/>
      <diagonal/>
    </border>
    <border>
      <left/>
      <right style="thick">
        <color theme="3"/>
      </right>
      <top/>
      <bottom style="thick">
        <color theme="3"/>
      </bottom>
      <diagonal/>
    </border>
    <border>
      <left style="thin">
        <color theme="0" tint="-0.34998626667073579"/>
      </left>
      <right style="thin">
        <color theme="0" tint="-0.24994659260841701"/>
      </right>
      <top style="thick">
        <color theme="3"/>
      </top>
      <bottom style="thin">
        <color theme="0" tint="-0.24994659260841701"/>
      </bottom>
      <diagonal/>
    </border>
    <border>
      <left style="thin">
        <color theme="0" tint="-0.24994659260841701"/>
      </left>
      <right style="thin">
        <color theme="0" tint="-0.24994659260841701"/>
      </right>
      <top style="thick">
        <color theme="3"/>
      </top>
      <bottom style="thin">
        <color theme="0" tint="-0.24994659260841701"/>
      </bottom>
      <diagonal/>
    </border>
    <border>
      <left style="thin">
        <color theme="0" tint="-0.24994659260841701"/>
      </left>
      <right style="thin">
        <color theme="1" tint="0.499984740745262"/>
      </right>
      <top style="thick">
        <color theme="3"/>
      </top>
      <bottom style="thin">
        <color theme="0" tint="-0.24994659260841701"/>
      </bottom>
      <diagonal/>
    </border>
    <border>
      <left style="thin">
        <color theme="0" tint="-0.3499862666707357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1" tint="0.499984740745262"/>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34998626667073579"/>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1" tint="0.499984740745262"/>
      </right>
      <top style="thin">
        <color theme="1" tint="0.499984740745262"/>
      </top>
      <bottom style="thin">
        <color theme="1" tint="0.49998474074526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theme="0" tint="-0.34998626667073579"/>
      </right>
      <top/>
      <bottom style="thick">
        <color theme="3"/>
      </bottom>
      <diagonal/>
    </border>
    <border>
      <left/>
      <right style="medium">
        <color indexed="64"/>
      </right>
      <top/>
      <bottom style="medium">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34998626667073579"/>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53">
    <xf numFmtId="0" fontId="0" fillId="0" borderId="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6" fillId="15"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22" borderId="0" applyNumberFormat="0" applyBorder="0" applyAlignment="0" applyProtection="0"/>
    <xf numFmtId="0" fontId="7" fillId="6" borderId="0" applyNumberFormat="0" applyBorder="0" applyAlignment="0" applyProtection="0"/>
    <xf numFmtId="0" fontId="8" fillId="23" borderId="2" applyNumberFormat="0" applyAlignment="0" applyProtection="0"/>
    <xf numFmtId="0" fontId="9" fillId="24" borderId="3" applyNumberFormat="0" applyAlignment="0" applyProtection="0"/>
    <xf numFmtId="0" fontId="10" fillId="0" borderId="0" applyNumberFormat="0" applyFill="0" applyBorder="0" applyAlignment="0" applyProtection="0"/>
    <xf numFmtId="0" fontId="11" fillId="7" borderId="0" applyNumberFormat="0" applyBorder="0" applyAlignment="0" applyProtection="0"/>
    <xf numFmtId="0" fontId="12" fillId="0" borderId="4" applyNumberFormat="0" applyFill="0" applyAlignment="0" applyProtection="0"/>
    <xf numFmtId="0" fontId="13" fillId="0" borderId="5" applyNumberFormat="0" applyFill="0" applyAlignment="0" applyProtection="0"/>
    <xf numFmtId="0" fontId="14" fillId="0" borderId="6" applyNumberFormat="0" applyFill="0" applyAlignment="0" applyProtection="0"/>
    <xf numFmtId="0" fontId="14" fillId="0" borderId="0" applyNumberFormat="0" applyFill="0" applyBorder="0" applyAlignment="0" applyProtection="0"/>
    <xf numFmtId="0" fontId="15" fillId="10" borderId="2" applyNumberFormat="0" applyAlignment="0" applyProtection="0"/>
    <xf numFmtId="0" fontId="16" fillId="0" borderId="7" applyNumberFormat="0" applyFill="0" applyAlignment="0" applyProtection="0"/>
    <xf numFmtId="0" fontId="17" fillId="25" borderId="0" applyNumberFormat="0" applyBorder="0" applyAlignment="0" applyProtection="0"/>
    <xf numFmtId="0" fontId="18" fillId="0" borderId="0"/>
    <xf numFmtId="0" fontId="18" fillId="0" borderId="0"/>
    <xf numFmtId="0" fontId="18" fillId="0" borderId="0"/>
    <xf numFmtId="0" fontId="5" fillId="26" borderId="8" applyNumberFormat="0" applyFont="0" applyAlignment="0" applyProtection="0"/>
    <xf numFmtId="0" fontId="19" fillId="23" borderId="9" applyNumberFormat="0" applyAlignment="0" applyProtection="0"/>
    <xf numFmtId="0" fontId="20" fillId="0" borderId="0" applyNumberFormat="0" applyFill="0" applyBorder="0" applyAlignment="0" applyProtection="0"/>
    <xf numFmtId="0" fontId="21" fillId="0" borderId="10" applyNumberFormat="0" applyFill="0" applyAlignment="0" applyProtection="0"/>
    <xf numFmtId="0" fontId="2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4" fillId="0" borderId="0" applyNumberFormat="0" applyFill="0" applyBorder="0" applyAlignment="0" applyProtection="0"/>
  </cellStyleXfs>
  <cellXfs count="241">
    <xf numFmtId="0" fontId="0" fillId="0" borderId="0" xfId="0"/>
    <xf numFmtId="0" fontId="2" fillId="0" borderId="0" xfId="0" applyFont="1"/>
    <xf numFmtId="164" fontId="0" fillId="0" borderId="0" xfId="0" applyNumberFormat="1" applyAlignment="1">
      <alignment horizontal="left"/>
    </xf>
    <xf numFmtId="0" fontId="0" fillId="0" borderId="11" xfId="0" applyBorder="1"/>
    <xf numFmtId="0" fontId="0" fillId="0" borderId="12" xfId="0" applyBorder="1"/>
    <xf numFmtId="168" fontId="0" fillId="0" borderId="0" xfId="0" quotePrefix="1" applyNumberFormat="1" applyAlignment="1">
      <alignment horizontal="left"/>
    </xf>
    <xf numFmtId="168" fontId="0" fillId="0" borderId="0" xfId="0" applyNumberFormat="1" applyAlignment="1">
      <alignment horizontal="left"/>
    </xf>
    <xf numFmtId="0" fontId="18" fillId="0" borderId="0" xfId="37" applyAlignment="1">
      <alignment horizontal="center" vertical="center"/>
    </xf>
    <xf numFmtId="0" fontId="18" fillId="0" borderId="0" xfId="37" applyAlignment="1">
      <alignment horizontal="center"/>
    </xf>
    <xf numFmtId="0" fontId="18" fillId="0" borderId="0" xfId="37"/>
    <xf numFmtId="0" fontId="26" fillId="0" borderId="0" xfId="37" applyFont="1" applyAlignment="1">
      <alignment horizontal="center"/>
    </xf>
    <xf numFmtId="0" fontId="18" fillId="0" borderId="0" xfId="37" applyAlignment="1">
      <alignment horizontal="right" vertical="center"/>
    </xf>
    <xf numFmtId="14" fontId="18" fillId="0" borderId="0" xfId="37" applyNumberFormat="1" applyAlignment="1">
      <alignment horizontal="center"/>
    </xf>
    <xf numFmtId="0" fontId="18" fillId="0" borderId="0" xfId="37" applyAlignment="1">
      <alignment horizontal="left" vertical="center"/>
    </xf>
    <xf numFmtId="0" fontId="26" fillId="0" borderId="0" xfId="37" applyFont="1"/>
    <xf numFmtId="0" fontId="26" fillId="4" borderId="0" xfId="37" applyFont="1" applyFill="1"/>
    <xf numFmtId="0" fontId="18" fillId="4" borderId="0" xfId="37" applyFill="1"/>
    <xf numFmtId="0" fontId="2" fillId="0" borderId="13" xfId="0" applyFont="1" applyBorder="1"/>
    <xf numFmtId="0" fontId="0" fillId="0" borderId="13" xfId="0" applyBorder="1"/>
    <xf numFmtId="49" fontId="0" fillId="0" borderId="11" xfId="0" quotePrefix="1" applyNumberFormat="1" applyBorder="1" applyAlignment="1">
      <alignment horizontal="left"/>
    </xf>
    <xf numFmtId="49" fontId="0" fillId="0" borderId="11" xfId="0" applyNumberFormat="1" applyBorder="1" applyAlignment="1">
      <alignment horizontal="left"/>
    </xf>
    <xf numFmtId="49" fontId="0" fillId="0" borderId="12" xfId="0" applyNumberFormat="1" applyBorder="1" applyAlignment="1">
      <alignment horizontal="left"/>
    </xf>
    <xf numFmtId="0" fontId="29" fillId="0" borderId="0" xfId="37" applyFont="1" applyAlignment="1">
      <alignment horizontal="center"/>
    </xf>
    <xf numFmtId="0" fontId="33" fillId="4" borderId="0" xfId="37" applyFont="1" applyFill="1" applyAlignment="1">
      <alignment horizontal="left" vertical="center"/>
    </xf>
    <xf numFmtId="0" fontId="30" fillId="4" borderId="0" xfId="0" applyFont="1" applyFill="1"/>
    <xf numFmtId="0" fontId="28" fillId="4" borderId="0" xfId="37" applyFont="1" applyFill="1" applyAlignment="1">
      <alignment horizontal="center"/>
    </xf>
    <xf numFmtId="0" fontId="28" fillId="0" borderId="0" xfId="37" applyFont="1" applyAlignment="1">
      <alignment horizontal="center"/>
    </xf>
    <xf numFmtId="0" fontId="18" fillId="0" borderId="0" xfId="37" applyAlignment="1">
      <alignment horizontal="left"/>
    </xf>
    <xf numFmtId="0" fontId="36" fillId="33" borderId="18" xfId="0" applyFont="1" applyFill="1" applyBorder="1" applyAlignment="1">
      <alignment horizontal="center"/>
    </xf>
    <xf numFmtId="0" fontId="2" fillId="33" borderId="13" xfId="0" applyFont="1" applyFill="1" applyBorder="1"/>
    <xf numFmtId="0" fontId="36" fillId="33" borderId="16" xfId="0" applyFont="1" applyFill="1" applyBorder="1" applyAlignment="1">
      <alignment horizontal="center"/>
    </xf>
    <xf numFmtId="0" fontId="0" fillId="33" borderId="13" xfId="0" applyFill="1" applyBorder="1"/>
    <xf numFmtId="0" fontId="29" fillId="0" borderId="0" xfId="37" applyFont="1" applyAlignment="1">
      <alignment horizontal="left" indent="1"/>
    </xf>
    <xf numFmtId="0" fontId="41" fillId="0" borderId="0" xfId="0" applyFont="1" applyAlignment="1">
      <alignment horizontal="center" vertical="center"/>
    </xf>
    <xf numFmtId="0" fontId="2" fillId="0" borderId="1" xfId="0" applyFont="1" applyBorder="1"/>
    <xf numFmtId="0" fontId="2" fillId="4" borderId="21" xfId="0" applyFont="1" applyFill="1" applyBorder="1"/>
    <xf numFmtId="0" fontId="32" fillId="4" borderId="0" xfId="37" applyFont="1" applyFill="1" applyAlignment="1">
      <alignment horizontal="left" indent="1"/>
    </xf>
    <xf numFmtId="0" fontId="33" fillId="4" borderId="20" xfId="37" applyFont="1" applyFill="1" applyBorder="1" applyAlignment="1">
      <alignment horizontal="left" vertical="center" indent="1"/>
    </xf>
    <xf numFmtId="0" fontId="45" fillId="40" borderId="17" xfId="39" applyFont="1" applyFill="1" applyBorder="1" applyAlignment="1">
      <alignment horizontal="center" vertical="center"/>
    </xf>
    <xf numFmtId="14" fontId="35" fillId="0" borderId="19" xfId="38" applyNumberFormat="1" applyFont="1" applyBorder="1" applyAlignment="1">
      <alignment horizontal="center" vertical="center"/>
    </xf>
    <xf numFmtId="49" fontId="35" fillId="0" borderId="19" xfId="38" applyNumberFormat="1" applyFont="1" applyBorder="1" applyAlignment="1">
      <alignment horizontal="center" vertical="center"/>
    </xf>
    <xf numFmtId="0" fontId="35" fillId="0" borderId="19" xfId="38" applyFont="1" applyBorder="1" applyAlignment="1">
      <alignment horizontal="center" vertical="center"/>
    </xf>
    <xf numFmtId="166" fontId="35" fillId="0" borderId="19" xfId="38" applyNumberFormat="1" applyFont="1" applyBorder="1" applyAlignment="1">
      <alignment horizontal="center" vertical="center"/>
    </xf>
    <xf numFmtId="18" fontId="35" fillId="0" borderId="19" xfId="38" applyNumberFormat="1" applyFont="1" applyBorder="1" applyAlignment="1">
      <alignment horizontal="center" vertical="center"/>
    </xf>
    <xf numFmtId="164" fontId="35" fillId="0" borderId="19" xfId="38" applyNumberFormat="1" applyFont="1" applyBorder="1" applyAlignment="1">
      <alignment horizontal="center" vertical="center"/>
    </xf>
    <xf numFmtId="164" fontId="35" fillId="0" borderId="23" xfId="38" applyNumberFormat="1" applyFont="1" applyBorder="1" applyAlignment="1">
      <alignment horizontal="center" vertical="center"/>
    </xf>
    <xf numFmtId="0" fontId="4" fillId="0" borderId="0" xfId="0" applyFont="1" applyAlignment="1">
      <alignment vertical="center"/>
    </xf>
    <xf numFmtId="0" fontId="45" fillId="40" borderId="22" xfId="39" applyFont="1" applyFill="1" applyBorder="1" applyAlignment="1">
      <alignment horizontal="center" vertical="center"/>
    </xf>
    <xf numFmtId="0" fontId="0" fillId="0" borderId="0" xfId="0" applyAlignment="1">
      <alignment horizontal="center" vertical="center"/>
    </xf>
    <xf numFmtId="0" fontId="36" fillId="33" borderId="18" xfId="0" applyFont="1" applyFill="1" applyBorder="1" applyAlignment="1">
      <alignment horizontal="center" vertical="center"/>
    </xf>
    <xf numFmtId="0" fontId="36" fillId="33" borderId="16" xfId="0" applyFont="1" applyFill="1" applyBorder="1" applyAlignment="1">
      <alignment horizontal="center" vertical="center"/>
    </xf>
    <xf numFmtId="0" fontId="37" fillId="33" borderId="24" xfId="0" applyFont="1" applyFill="1" applyBorder="1"/>
    <xf numFmtId="0" fontId="37" fillId="33" borderId="25" xfId="0" applyFont="1" applyFill="1" applyBorder="1"/>
    <xf numFmtId="49" fontId="37" fillId="33" borderId="25" xfId="0" applyNumberFormat="1" applyFont="1" applyFill="1" applyBorder="1"/>
    <xf numFmtId="170" fontId="37" fillId="33" borderId="25" xfId="0" applyNumberFormat="1" applyFont="1" applyFill="1" applyBorder="1" applyAlignment="1">
      <alignment horizontal="center"/>
    </xf>
    <xf numFmtId="49" fontId="36" fillId="33" borderId="25" xfId="38" quotePrefix="1" applyNumberFormat="1" applyFont="1" applyFill="1" applyBorder="1" applyAlignment="1">
      <alignment horizontal="center"/>
    </xf>
    <xf numFmtId="0" fontId="36" fillId="33" borderId="25" xfId="38" applyFont="1" applyFill="1" applyBorder="1"/>
    <xf numFmtId="49" fontId="36" fillId="33" borderId="25" xfId="38" applyNumberFormat="1" applyFont="1" applyFill="1" applyBorder="1"/>
    <xf numFmtId="0" fontId="0" fillId="33" borderId="25" xfId="0" applyFill="1" applyBorder="1"/>
    <xf numFmtId="165" fontId="2" fillId="33" borderId="26" xfId="0" applyNumberFormat="1" applyFont="1" applyFill="1" applyBorder="1" applyAlignment="1">
      <alignment horizontal="center"/>
    </xf>
    <xf numFmtId="0" fontId="37" fillId="33" borderId="27" xfId="0" applyFont="1" applyFill="1" applyBorder="1"/>
    <xf numFmtId="0" fontId="37" fillId="33" borderId="28" xfId="0" applyFont="1" applyFill="1" applyBorder="1"/>
    <xf numFmtId="49" fontId="37" fillId="33" borderId="28" xfId="0" applyNumberFormat="1" applyFont="1" applyFill="1" applyBorder="1"/>
    <xf numFmtId="170" fontId="37" fillId="33" borderId="28" xfId="0" applyNumberFormat="1" applyFont="1" applyFill="1" applyBorder="1" applyAlignment="1">
      <alignment horizontal="center"/>
    </xf>
    <xf numFmtId="49" fontId="36" fillId="33" borderId="28" xfId="38" quotePrefix="1" applyNumberFormat="1" applyFont="1" applyFill="1" applyBorder="1" applyAlignment="1">
      <alignment horizontal="center"/>
    </xf>
    <xf numFmtId="0" fontId="36" fillId="33" borderId="28" xfId="38" applyFont="1" applyFill="1" applyBorder="1"/>
    <xf numFmtId="49" fontId="36" fillId="33" borderId="28" xfId="38" applyNumberFormat="1" applyFont="1" applyFill="1" applyBorder="1"/>
    <xf numFmtId="0" fontId="0" fillId="33" borderId="28" xfId="0" applyFill="1" applyBorder="1"/>
    <xf numFmtId="165" fontId="2" fillId="33" borderId="29" xfId="0" applyNumberFormat="1" applyFont="1" applyFill="1" applyBorder="1" applyAlignment="1">
      <alignment horizontal="center"/>
    </xf>
    <xf numFmtId="164" fontId="36" fillId="33" borderId="28" xfId="38" applyNumberFormat="1" applyFont="1" applyFill="1" applyBorder="1"/>
    <xf numFmtId="49" fontId="0" fillId="0" borderId="0" xfId="0" applyNumberFormat="1"/>
    <xf numFmtId="49" fontId="36" fillId="33" borderId="28" xfId="38" quotePrefix="1" applyNumberFormat="1" applyFont="1" applyFill="1" applyBorder="1" applyAlignment="1">
      <alignment horizontal="center" vertical="center"/>
    </xf>
    <xf numFmtId="49" fontId="36" fillId="33" borderId="28" xfId="38" applyNumberFormat="1" applyFont="1" applyFill="1" applyBorder="1" applyAlignment="1">
      <alignment horizontal="center" vertical="center"/>
    </xf>
    <xf numFmtId="168" fontId="0" fillId="33" borderId="0" xfId="0" quotePrefix="1" applyNumberFormat="1" applyFill="1" applyAlignment="1">
      <alignment horizontal="center" vertical="center"/>
    </xf>
    <xf numFmtId="0" fontId="47" fillId="0" borderId="0" xfId="0" applyFont="1"/>
    <xf numFmtId="0" fontId="48" fillId="0" borderId="0" xfId="0" applyFont="1"/>
    <xf numFmtId="14" fontId="0" fillId="33" borderId="28" xfId="0" applyNumberFormat="1" applyFill="1" applyBorder="1"/>
    <xf numFmtId="165" fontId="0" fillId="33" borderId="29" xfId="0" applyNumberFormat="1" applyFill="1" applyBorder="1" applyAlignment="1">
      <alignment horizontal="center"/>
    </xf>
    <xf numFmtId="14" fontId="0" fillId="0" borderId="0" xfId="0" applyNumberFormat="1"/>
    <xf numFmtId="170" fontId="37" fillId="33" borderId="28" xfId="0" applyNumberFormat="1" applyFont="1" applyFill="1" applyBorder="1" applyAlignment="1">
      <alignment horizontal="center" vertical="center"/>
    </xf>
    <xf numFmtId="49"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49" fontId="37" fillId="33" borderId="28" xfId="0" applyNumberFormat="1" applyFont="1" applyFill="1" applyBorder="1" applyAlignment="1">
      <alignment horizontal="center" vertical="center"/>
    </xf>
    <xf numFmtId="0" fontId="36" fillId="33" borderId="28" xfId="38" applyFont="1" applyFill="1" applyBorder="1" applyAlignment="1">
      <alignment horizontal="center" vertical="center"/>
    </xf>
    <xf numFmtId="0" fontId="0" fillId="33" borderId="28" xfId="0" applyFill="1" applyBorder="1" applyAlignment="1">
      <alignment horizontal="center" vertical="center"/>
    </xf>
    <xf numFmtId="0" fontId="37" fillId="33" borderId="27" xfId="0" applyFont="1" applyFill="1" applyBorder="1" applyAlignment="1">
      <alignment horizontal="left" vertical="center"/>
    </xf>
    <xf numFmtId="0" fontId="37" fillId="33" borderId="28" xfId="0" applyFont="1" applyFill="1" applyBorder="1" applyAlignment="1">
      <alignment horizontal="left" vertical="center"/>
    </xf>
    <xf numFmtId="0" fontId="36" fillId="33" borderId="28" xfId="38" applyFont="1" applyFill="1" applyBorder="1" applyAlignment="1">
      <alignment horizontal="left" vertical="center"/>
    </xf>
    <xf numFmtId="49" fontId="37" fillId="33" borderId="28" xfId="0" applyNumberFormat="1" applyFont="1" applyFill="1" applyBorder="1" applyAlignment="1">
      <alignment horizontal="left" vertical="center"/>
    </xf>
    <xf numFmtId="164" fontId="36" fillId="33" borderId="28" xfId="38" applyNumberFormat="1" applyFont="1" applyFill="1" applyBorder="1" applyAlignment="1">
      <alignment horizontal="left" vertical="center"/>
    </xf>
    <xf numFmtId="169" fontId="36" fillId="33" borderId="28" xfId="38" applyNumberFormat="1" applyFont="1" applyFill="1" applyBorder="1" applyAlignment="1">
      <alignment horizontal="left" vertical="center"/>
    </xf>
    <xf numFmtId="169" fontId="36" fillId="33" borderId="30" xfId="38" applyNumberFormat="1" applyFont="1" applyFill="1" applyBorder="1" applyAlignment="1">
      <alignment horizontal="left" vertical="center"/>
    </xf>
    <xf numFmtId="164" fontId="36" fillId="33" borderId="30" xfId="38" applyNumberFormat="1" applyFont="1" applyFill="1" applyBorder="1" applyAlignment="1">
      <alignment horizontal="left" vertical="center"/>
    </xf>
    <xf numFmtId="0" fontId="0" fillId="4" borderId="0" xfId="0" applyFill="1" applyAlignment="1">
      <alignment horizontal="center" vertical="center"/>
    </xf>
    <xf numFmtId="0" fontId="2" fillId="4" borderId="13" xfId="0" applyFont="1" applyFill="1" applyBorder="1" applyAlignment="1">
      <alignment horizontal="center" vertical="center"/>
    </xf>
    <xf numFmtId="0" fontId="0" fillId="4" borderId="13" xfId="0" applyFill="1" applyBorder="1" applyAlignment="1">
      <alignment horizontal="center" vertical="center"/>
    </xf>
    <xf numFmtId="0" fontId="2" fillId="4" borderId="35" xfId="0" applyFont="1" applyFill="1" applyBorder="1" applyAlignment="1">
      <alignment horizontal="center" vertical="center"/>
    </xf>
    <xf numFmtId="0" fontId="0" fillId="4" borderId="35" xfId="0" applyFill="1" applyBorder="1" applyAlignment="1">
      <alignment horizontal="center" vertical="center"/>
    </xf>
    <xf numFmtId="165" fontId="2" fillId="33" borderId="28" xfId="0" applyNumberFormat="1" applyFont="1" applyFill="1" applyBorder="1" applyAlignment="1">
      <alignment horizontal="center" vertical="center"/>
    </xf>
    <xf numFmtId="0" fontId="0" fillId="0" borderId="0" xfId="0" applyAlignment="1">
      <alignment horizontal="center"/>
    </xf>
    <xf numFmtId="0" fontId="49" fillId="3" borderId="36" xfId="0" applyFont="1" applyFill="1" applyBorder="1"/>
    <xf numFmtId="0" fontId="50" fillId="3" borderId="37" xfId="0" applyFont="1" applyFill="1" applyBorder="1" applyAlignment="1">
      <alignment horizontal="left" vertical="top" wrapText="1" indent="2"/>
    </xf>
    <xf numFmtId="0" fontId="1" fillId="2" borderId="36" xfId="0" applyFont="1" applyFill="1" applyBorder="1"/>
    <xf numFmtId="0" fontId="43" fillId="4" borderId="37" xfId="0" applyFont="1" applyFill="1" applyBorder="1"/>
    <xf numFmtId="0" fontId="3" fillId="4" borderId="37" xfId="0" applyFont="1" applyFill="1" applyBorder="1" applyAlignment="1">
      <alignment vertical="top" wrapText="1"/>
    </xf>
    <xf numFmtId="0" fontId="2" fillId="4" borderId="37" xfId="0" applyFont="1" applyFill="1" applyBorder="1" applyAlignment="1">
      <alignment vertical="top" wrapText="1"/>
    </xf>
    <xf numFmtId="0" fontId="26" fillId="0" borderId="0" xfId="37" applyFont="1" applyAlignment="1">
      <alignment horizontal="center" vertical="center"/>
    </xf>
    <xf numFmtId="0" fontId="57" fillId="40" borderId="16" xfId="0" applyFont="1" applyFill="1" applyBorder="1" applyAlignment="1">
      <alignment vertical="center"/>
    </xf>
    <xf numFmtId="0" fontId="0" fillId="0" borderId="0" xfId="0" applyAlignment="1">
      <alignment horizontal="left" vertical="center"/>
    </xf>
    <xf numFmtId="0" fontId="18" fillId="4" borderId="0" xfId="37" applyFill="1" applyAlignment="1">
      <alignment horizontal="right" vertical="center" indent="1"/>
    </xf>
    <xf numFmtId="0" fontId="39" fillId="38" borderId="0" xfId="37" applyFont="1" applyFill="1" applyAlignment="1">
      <alignment horizontal="right" vertical="center" indent="1"/>
    </xf>
    <xf numFmtId="0" fontId="30" fillId="4" borderId="0" xfId="0" applyFont="1" applyFill="1" applyAlignment="1">
      <alignment horizontal="right" indent="1"/>
    </xf>
    <xf numFmtId="0" fontId="18" fillId="0" borderId="0" xfId="37" applyAlignment="1">
      <alignment horizontal="right" vertical="center" indent="1"/>
    </xf>
    <xf numFmtId="0" fontId="18" fillId="0" borderId="0" xfId="37" applyAlignment="1">
      <alignment horizontal="right" indent="1"/>
    </xf>
    <xf numFmtId="0" fontId="53" fillId="3" borderId="37" xfId="0" applyFont="1" applyFill="1" applyBorder="1" applyAlignment="1">
      <alignment horizontal="left" vertical="top" wrapText="1" indent="2"/>
    </xf>
    <xf numFmtId="0" fontId="54" fillId="3" borderId="37" xfId="0" applyFont="1" applyFill="1" applyBorder="1" applyAlignment="1">
      <alignment horizontal="left" vertical="top" wrapText="1" indent="2"/>
    </xf>
    <xf numFmtId="0" fontId="2" fillId="4" borderId="37" xfId="0" quotePrefix="1" applyFont="1" applyFill="1" applyBorder="1" applyAlignment="1">
      <alignment horizontal="left" vertical="top" wrapText="1" indent="6"/>
    </xf>
    <xf numFmtId="0" fontId="2" fillId="4" borderId="37" xfId="0" quotePrefix="1" applyFont="1" applyFill="1" applyBorder="1" applyAlignment="1">
      <alignment horizontal="left" vertical="top" wrapText="1" indent="10"/>
    </xf>
    <xf numFmtId="0" fontId="55" fillId="0" borderId="1" xfId="0" applyFont="1" applyBorder="1"/>
    <xf numFmtId="0" fontId="43" fillId="0" borderId="1" xfId="0" applyFont="1" applyBorder="1"/>
    <xf numFmtId="0" fontId="60" fillId="0" borderId="1" xfId="0" applyFont="1" applyBorder="1"/>
    <xf numFmtId="0" fontId="55" fillId="0" borderId="1" xfId="0" applyFont="1" applyBorder="1" applyAlignment="1">
      <alignment horizontal="center" vertical="center"/>
    </xf>
    <xf numFmtId="0" fontId="55" fillId="0" borderId="39" xfId="0" applyFont="1" applyBorder="1" applyAlignment="1">
      <alignment horizontal="center" vertical="center"/>
    </xf>
    <xf numFmtId="2" fontId="0" fillId="0" borderId="0" xfId="0" applyNumberFormat="1" applyAlignment="1">
      <alignment horizontal="center" vertical="center"/>
    </xf>
    <xf numFmtId="49" fontId="36" fillId="41" borderId="28" xfId="38" quotePrefix="1" applyNumberFormat="1" applyFont="1" applyFill="1" applyBorder="1" applyAlignment="1">
      <alignment horizontal="center"/>
    </xf>
    <xf numFmtId="49" fontId="36" fillId="41" borderId="28" xfId="38" quotePrefix="1" applyNumberFormat="1" applyFont="1" applyFill="1" applyBorder="1" applyAlignment="1">
      <alignment horizontal="center" vertical="center"/>
    </xf>
    <xf numFmtId="49" fontId="36" fillId="41" borderId="28" xfId="38" applyNumberFormat="1" applyFont="1" applyFill="1" applyBorder="1" applyAlignment="1">
      <alignment horizontal="center"/>
    </xf>
    <xf numFmtId="49" fontId="36" fillId="41" borderId="28" xfId="38" applyNumberFormat="1" applyFont="1" applyFill="1" applyBorder="1" applyAlignment="1">
      <alignment horizontal="center" vertical="center"/>
    </xf>
    <xf numFmtId="0" fontId="0" fillId="41" borderId="0" xfId="0" applyFill="1"/>
    <xf numFmtId="49" fontId="37" fillId="41" borderId="28" xfId="0" applyNumberFormat="1" applyFont="1" applyFill="1" applyBorder="1"/>
    <xf numFmtId="0" fontId="0" fillId="41" borderId="28" xfId="0" applyFill="1" applyBorder="1"/>
    <xf numFmtId="0" fontId="0" fillId="30" borderId="0" xfId="0" applyFill="1" applyAlignment="1">
      <alignment horizontal="center"/>
    </xf>
    <xf numFmtId="0" fontId="23" fillId="0" borderId="12" xfId="0" applyFont="1" applyBorder="1" applyAlignment="1">
      <alignment horizontal="center" vertical="center" wrapText="1"/>
    </xf>
    <xf numFmtId="14" fontId="35" fillId="0" borderId="38" xfId="38" applyNumberFormat="1" applyFont="1" applyBorder="1" applyAlignment="1">
      <alignment horizontal="center" vertical="center" wrapText="1"/>
    </xf>
    <xf numFmtId="14" fontId="35" fillId="0" borderId="19" xfId="38" applyNumberFormat="1" applyFont="1" applyBorder="1" applyAlignment="1">
      <alignment horizontal="center" vertical="center" wrapText="1"/>
    </xf>
    <xf numFmtId="49" fontId="35" fillId="0" borderId="19" xfId="38" applyNumberFormat="1" applyFont="1" applyBorder="1" applyAlignment="1">
      <alignment horizontal="center" vertical="center" wrapText="1"/>
    </xf>
    <xf numFmtId="0" fontId="35" fillId="0" borderId="19" xfId="38" applyFont="1" applyBorder="1" applyAlignment="1">
      <alignment horizontal="center" vertical="center" wrapText="1"/>
    </xf>
    <xf numFmtId="166" fontId="35" fillId="0" borderId="19" xfId="38" applyNumberFormat="1" applyFont="1" applyBorder="1" applyAlignment="1">
      <alignment horizontal="center" vertical="center" wrapText="1"/>
    </xf>
    <xf numFmtId="18" fontId="35" fillId="0" borderId="19" xfId="38" applyNumberFormat="1" applyFont="1" applyBorder="1" applyAlignment="1">
      <alignment horizontal="center" vertical="center" wrapText="1"/>
    </xf>
    <xf numFmtId="164" fontId="35" fillId="0" borderId="19" xfId="38" applyNumberFormat="1" applyFont="1" applyBorder="1" applyAlignment="1">
      <alignment horizontal="center" vertical="center" wrapText="1"/>
    </xf>
    <xf numFmtId="0" fontId="4" fillId="4" borderId="0" xfId="0" applyFont="1" applyFill="1" applyAlignment="1">
      <alignment horizontal="center" vertical="center" wrapText="1"/>
    </xf>
    <xf numFmtId="0" fontId="0" fillId="0" borderId="11" xfId="0" applyBorder="1" applyAlignment="1">
      <alignment vertical="center"/>
    </xf>
    <xf numFmtId="49" fontId="64" fillId="0" borderId="0" xfId="0" applyNumberFormat="1" applyFont="1" applyAlignment="1">
      <alignment horizontal="left" vertical="center"/>
    </xf>
    <xf numFmtId="0" fontId="64" fillId="0" borderId="0" xfId="0" applyFont="1" applyAlignment="1">
      <alignment horizontal="left" vertical="center"/>
    </xf>
    <xf numFmtId="1" fontId="45" fillId="40" borderId="17" xfId="39" applyNumberFormat="1" applyFont="1" applyFill="1" applyBorder="1" applyAlignment="1">
      <alignment horizontal="center" vertical="center"/>
    </xf>
    <xf numFmtId="1" fontId="35" fillId="0" borderId="19" xfId="38" applyNumberFormat="1" applyFont="1" applyBorder="1" applyAlignment="1">
      <alignment horizontal="center" vertical="center" wrapText="1"/>
    </xf>
    <xf numFmtId="171" fontId="0" fillId="33" borderId="28" xfId="0" applyNumberFormat="1" applyFill="1" applyBorder="1" applyAlignment="1">
      <alignment horizontal="center" vertical="center"/>
    </xf>
    <xf numFmtId="171" fontId="0" fillId="0" borderId="0" xfId="0" applyNumberFormat="1" applyAlignment="1">
      <alignment horizontal="center" vertical="center"/>
    </xf>
    <xf numFmtId="0" fontId="37" fillId="33" borderId="40" xfId="0" applyFont="1" applyFill="1" applyBorder="1" applyAlignment="1">
      <alignment horizontal="left" vertical="center"/>
    </xf>
    <xf numFmtId="0" fontId="36" fillId="33" borderId="41" xfId="0" applyFont="1" applyFill="1" applyBorder="1" applyAlignment="1">
      <alignment horizontal="center"/>
    </xf>
    <xf numFmtId="0" fontId="37" fillId="33" borderId="27" xfId="0" applyFont="1" applyFill="1" applyBorder="1" applyAlignment="1">
      <alignment horizontal="center" vertical="center"/>
    </xf>
    <xf numFmtId="0" fontId="43" fillId="4" borderId="37" xfId="0" applyFont="1" applyFill="1" applyBorder="1" applyAlignment="1">
      <alignment wrapText="1"/>
    </xf>
    <xf numFmtId="0" fontId="1" fillId="2" borderId="42" xfId="0" applyFont="1" applyFill="1" applyBorder="1"/>
    <xf numFmtId="0" fontId="63" fillId="35" borderId="42" xfId="0" applyFont="1" applyFill="1" applyBorder="1" applyAlignment="1">
      <alignment horizontal="center" vertical="center"/>
    </xf>
    <xf numFmtId="0" fontId="63" fillId="36" borderId="42" xfId="0" applyFont="1" applyFill="1" applyBorder="1" applyAlignment="1">
      <alignment horizontal="center" vertical="center"/>
    </xf>
    <xf numFmtId="0" fontId="18" fillId="0" borderId="42" xfId="37" applyBorder="1"/>
    <xf numFmtId="0" fontId="31" fillId="28" borderId="42" xfId="37" applyFont="1" applyFill="1" applyBorder="1" applyAlignment="1">
      <alignment horizontal="right" vertical="center"/>
    </xf>
    <xf numFmtId="0" fontId="18" fillId="4" borderId="42" xfId="37" applyFill="1" applyBorder="1"/>
    <xf numFmtId="14" fontId="27" fillId="29" borderId="42" xfId="37" applyNumberFormat="1" applyFont="1" applyFill="1" applyBorder="1" applyAlignment="1">
      <alignment horizontal="center"/>
    </xf>
    <xf numFmtId="0" fontId="28" fillId="30" borderId="42" xfId="37" applyFont="1" applyFill="1" applyBorder="1" applyAlignment="1">
      <alignment horizontal="center"/>
    </xf>
    <xf numFmtId="0" fontId="28" fillId="31" borderId="42" xfId="37" applyFont="1" applyFill="1" applyBorder="1" applyAlignment="1">
      <alignment horizontal="center" vertical="center"/>
    </xf>
    <xf numFmtId="0" fontId="27" fillId="30" borderId="42" xfId="37" applyFont="1" applyFill="1" applyBorder="1" applyAlignment="1">
      <alignment horizontal="center"/>
    </xf>
    <xf numFmtId="0" fontId="31" fillId="28" borderId="42" xfId="37" applyFont="1" applyFill="1" applyBorder="1" applyAlignment="1">
      <alignment horizontal="right" vertical="center" indent="1"/>
    </xf>
    <xf numFmtId="0" fontId="27" fillId="29" borderId="42" xfId="37" applyFont="1" applyFill="1" applyBorder="1" applyAlignment="1">
      <alignment horizontal="center"/>
    </xf>
    <xf numFmtId="0" fontId="26" fillId="3" borderId="42" xfId="37" applyFont="1" applyFill="1" applyBorder="1" applyAlignment="1">
      <alignment horizontal="center"/>
    </xf>
    <xf numFmtId="14" fontId="26" fillId="3" borderId="42" xfId="37" applyNumberFormat="1" applyFont="1" applyFill="1" applyBorder="1" applyAlignment="1">
      <alignment horizontal="center"/>
    </xf>
    <xf numFmtId="0" fontId="26" fillId="3" borderId="42" xfId="37" applyFont="1" applyFill="1" applyBorder="1" applyAlignment="1">
      <alignment horizontal="left" vertical="center"/>
    </xf>
    <xf numFmtId="0" fontId="26" fillId="3" borderId="42" xfId="37" applyFont="1" applyFill="1" applyBorder="1" applyAlignment="1">
      <alignment horizontal="center" vertical="center"/>
    </xf>
    <xf numFmtId="0" fontId="18" fillId="3" borderId="42" xfId="37" applyFill="1" applyBorder="1" applyAlignment="1">
      <alignment horizontal="center" vertical="center"/>
    </xf>
    <xf numFmtId="0" fontId="18" fillId="0" borderId="42" xfId="37" applyBorder="1" applyAlignment="1">
      <alignment horizontal="center"/>
    </xf>
    <xf numFmtId="14" fontId="29" fillId="32" borderId="42" xfId="37" applyNumberFormat="1" applyFont="1" applyFill="1" applyBorder="1" applyAlignment="1">
      <alignment horizontal="center"/>
    </xf>
    <xf numFmtId="0" fontId="27" fillId="34" borderId="42" xfId="37" applyFont="1" applyFill="1" applyBorder="1"/>
    <xf numFmtId="0" fontId="26" fillId="28" borderId="42" xfId="37" applyFont="1" applyFill="1" applyBorder="1" applyAlignment="1">
      <alignment horizontal="left" vertical="center"/>
    </xf>
    <xf numFmtId="0" fontId="26" fillId="28" borderId="42" xfId="37" applyFont="1" applyFill="1" applyBorder="1" applyAlignment="1">
      <alignment horizontal="center" vertical="center"/>
    </xf>
    <xf numFmtId="0" fontId="30" fillId="4" borderId="42" xfId="0" applyFont="1" applyFill="1" applyBorder="1"/>
    <xf numFmtId="0" fontId="31" fillId="28" borderId="42" xfId="37" applyFont="1" applyFill="1" applyBorder="1" applyAlignment="1">
      <alignment horizontal="center" vertical="center"/>
    </xf>
    <xf numFmtId="0" fontId="18" fillId="42" borderId="46" xfId="37" applyFill="1" applyBorder="1" applyAlignment="1">
      <alignment horizontal="center"/>
    </xf>
    <xf numFmtId="0" fontId="31" fillId="28" borderId="47" xfId="37" applyFont="1" applyFill="1" applyBorder="1" applyAlignment="1">
      <alignment horizontal="right" vertical="center" indent="1"/>
    </xf>
    <xf numFmtId="0" fontId="18" fillId="34" borderId="42" xfId="37" applyFill="1" applyBorder="1" applyAlignment="1">
      <alignment horizontal="left" indent="1"/>
    </xf>
    <xf numFmtId="14" fontId="26" fillId="40" borderId="42" xfId="37" applyNumberFormat="1" applyFont="1" applyFill="1" applyBorder="1" applyAlignment="1">
      <alignment horizontal="center" vertical="center"/>
    </xf>
    <xf numFmtId="0" fontId="31" fillId="28" borderId="42" xfId="37" applyFont="1" applyFill="1" applyBorder="1" applyAlignment="1">
      <alignment horizontal="left" vertical="center"/>
    </xf>
    <xf numFmtId="0" fontId="26" fillId="3" borderId="47" xfId="37" applyFont="1" applyFill="1" applyBorder="1" applyAlignment="1">
      <alignment vertical="center"/>
    </xf>
    <xf numFmtId="0" fontId="26" fillId="3" borderId="48" xfId="37" applyFont="1" applyFill="1" applyBorder="1" applyAlignment="1">
      <alignment vertical="center"/>
    </xf>
    <xf numFmtId="0" fontId="26" fillId="3" borderId="46" xfId="37" applyFont="1" applyFill="1" applyBorder="1" applyAlignment="1">
      <alignment vertical="center"/>
    </xf>
    <xf numFmtId="0" fontId="26" fillId="40" borderId="42" xfId="37" applyFont="1" applyFill="1" applyBorder="1" applyAlignment="1">
      <alignment horizontal="center" vertical="center"/>
    </xf>
    <xf numFmtId="0" fontId="18" fillId="3" borderId="46" xfId="37" applyFill="1" applyBorder="1" applyAlignment="1">
      <alignment horizontal="center"/>
    </xf>
    <xf numFmtId="0" fontId="27" fillId="37" borderId="42" xfId="37" applyFont="1" applyFill="1" applyBorder="1" applyAlignment="1">
      <alignment horizontal="right" vertical="center" indent="1"/>
    </xf>
    <xf numFmtId="0" fontId="27" fillId="37" borderId="47" xfId="37" applyFont="1" applyFill="1" applyBorder="1" applyAlignment="1">
      <alignment horizontal="right" vertical="center" indent="1"/>
    </xf>
    <xf numFmtId="0" fontId="44" fillId="4" borderId="42" xfId="52" applyFill="1" applyBorder="1"/>
    <xf numFmtId="0" fontId="27" fillId="37" borderId="42" xfId="37" applyFont="1" applyFill="1" applyBorder="1" applyAlignment="1">
      <alignment horizontal="center" vertical="center"/>
    </xf>
    <xf numFmtId="0" fontId="26" fillId="0" borderId="42" xfId="37" applyFont="1" applyBorder="1" applyAlignment="1">
      <alignment horizontal="center"/>
    </xf>
    <xf numFmtId="0" fontId="40" fillId="39" borderId="42" xfId="37" applyFont="1" applyFill="1" applyBorder="1" applyAlignment="1">
      <alignment horizontal="center"/>
    </xf>
    <xf numFmtId="0" fontId="29" fillId="30" borderId="42" xfId="37" applyFont="1" applyFill="1" applyBorder="1" applyAlignment="1">
      <alignment horizontal="center"/>
    </xf>
    <xf numFmtId="0" fontId="27" fillId="34" borderId="42" xfId="37" applyFont="1" applyFill="1" applyBorder="1" applyAlignment="1">
      <alignment horizontal="center" vertical="center"/>
    </xf>
    <xf numFmtId="0" fontId="18" fillId="0" borderId="42" xfId="37" applyBorder="1" applyAlignment="1">
      <alignment horizontal="right" vertical="center"/>
    </xf>
    <xf numFmtId="164" fontId="0" fillId="27" borderId="42" xfId="0" applyNumberFormat="1" applyFill="1" applyBorder="1" applyAlignment="1">
      <alignment horizontal="left"/>
    </xf>
    <xf numFmtId="0" fontId="0" fillId="27" borderId="42" xfId="0" applyFill="1" applyBorder="1"/>
    <xf numFmtId="49" fontId="0" fillId="27" borderId="42" xfId="0" applyNumberFormat="1" applyFill="1" applyBorder="1" applyAlignment="1">
      <alignment horizontal="left"/>
    </xf>
    <xf numFmtId="0" fontId="0" fillId="0" borderId="42" xfId="0" applyBorder="1"/>
    <xf numFmtId="0" fontId="0" fillId="0" borderId="49" xfId="0" applyBorder="1"/>
    <xf numFmtId="168" fontId="0" fillId="0" borderId="42" xfId="0" quotePrefix="1" applyNumberFormat="1" applyBorder="1"/>
    <xf numFmtId="0" fontId="47" fillId="0" borderId="42" xfId="0" applyFont="1" applyBorder="1"/>
    <xf numFmtId="168" fontId="0" fillId="0" borderId="42" xfId="0" applyNumberFormat="1" applyBorder="1"/>
    <xf numFmtId="0" fontId="48" fillId="0" borderId="42" xfId="0" applyFont="1" applyBorder="1"/>
    <xf numFmtId="49" fontId="0" fillId="0" borderId="42" xfId="0" applyNumberFormat="1" applyBorder="1"/>
    <xf numFmtId="49" fontId="0" fillId="0" borderId="42" xfId="0" quotePrefix="1" applyNumberFormat="1" applyBorder="1" applyAlignment="1">
      <alignment horizontal="left"/>
    </xf>
    <xf numFmtId="49" fontId="0" fillId="0" borderId="42" xfId="0" applyNumberFormat="1" applyBorder="1" applyAlignment="1">
      <alignment horizontal="left"/>
    </xf>
    <xf numFmtId="0" fontId="0" fillId="0" borderId="42" xfId="0" quotePrefix="1" applyBorder="1"/>
    <xf numFmtId="0" fontId="0" fillId="0" borderId="42" xfId="0" quotePrefix="1" applyBorder="1" applyAlignment="1">
      <alignment horizontal="right"/>
    </xf>
    <xf numFmtId="0" fontId="0" fillId="0" borderId="42" xfId="0" applyBorder="1" applyAlignment="1">
      <alignment horizontal="right"/>
    </xf>
    <xf numFmtId="0" fontId="42" fillId="30" borderId="42" xfId="0" applyFont="1" applyFill="1" applyBorder="1" applyAlignment="1">
      <alignment horizontal="left" indent="2"/>
    </xf>
    <xf numFmtId="14" fontId="0" fillId="0" borderId="42" xfId="0" applyNumberFormat="1" applyBorder="1" applyAlignment="1">
      <alignment horizontal="center" vertical="center"/>
    </xf>
    <xf numFmtId="0" fontId="0" fillId="0" borderId="42" xfId="0" applyBorder="1" applyAlignment="1">
      <alignment vertical="center"/>
    </xf>
    <xf numFmtId="0" fontId="0" fillId="0" borderId="42" xfId="0" applyBorder="1" applyAlignment="1">
      <alignment vertical="center" wrapText="1"/>
    </xf>
    <xf numFmtId="14" fontId="0" fillId="37" borderId="42" xfId="0" applyNumberFormat="1" applyFill="1" applyBorder="1" applyAlignment="1">
      <alignment horizontal="center" vertical="center"/>
    </xf>
    <xf numFmtId="14" fontId="0" fillId="43" borderId="42" xfId="0" applyNumberFormat="1" applyFill="1" applyBorder="1" applyAlignment="1">
      <alignment horizontal="center" vertical="center"/>
    </xf>
    <xf numFmtId="14" fontId="0" fillId="30" borderId="42" xfId="0" applyNumberFormat="1" applyFill="1" applyBorder="1" applyAlignment="1">
      <alignment horizontal="center" vertical="center"/>
    </xf>
    <xf numFmtId="14" fontId="0" fillId="28" borderId="42" xfId="0" applyNumberFormat="1" applyFill="1" applyBorder="1" applyAlignment="1">
      <alignment horizontal="center" vertical="center"/>
    </xf>
    <xf numFmtId="14" fontId="0" fillId="44" borderId="42" xfId="0" applyNumberFormat="1" applyFill="1" applyBorder="1" applyAlignment="1">
      <alignment horizontal="center" vertical="center"/>
    </xf>
    <xf numFmtId="0" fontId="67" fillId="45" borderId="45" xfId="0" applyFont="1" applyFill="1" applyBorder="1" applyAlignment="1">
      <alignment wrapText="1"/>
    </xf>
    <xf numFmtId="0" fontId="55" fillId="0" borderId="1" xfId="0" applyFont="1" applyBorder="1" applyAlignment="1">
      <alignment wrapText="1"/>
    </xf>
    <xf numFmtId="0" fontId="69" fillId="4" borderId="37" xfId="0" applyFont="1" applyFill="1" applyBorder="1"/>
    <xf numFmtId="0" fontId="65" fillId="0" borderId="0" xfId="0" applyFont="1" applyAlignment="1">
      <alignment horizontal="center" wrapText="1"/>
    </xf>
    <xf numFmtId="0" fontId="58" fillId="0" borderId="0" xfId="0" applyFont="1" applyAlignment="1">
      <alignment horizontal="center" wrapText="1"/>
    </xf>
    <xf numFmtId="0" fontId="34" fillId="28" borderId="14" xfId="0" applyFont="1" applyFill="1" applyBorder="1" applyAlignment="1">
      <alignment horizontal="center" vertical="center"/>
    </xf>
    <xf numFmtId="0" fontId="34" fillId="28" borderId="15" xfId="0" applyFont="1" applyFill="1" applyBorder="1" applyAlignment="1">
      <alignment horizontal="center" vertical="center"/>
    </xf>
    <xf numFmtId="0" fontId="42" fillId="0" borderId="0" xfId="0" applyFont="1" applyAlignment="1">
      <alignment horizontal="center" vertical="center"/>
    </xf>
    <xf numFmtId="0" fontId="18" fillId="0" borderId="47" xfId="37" applyBorder="1" applyAlignment="1">
      <alignment horizontal="center"/>
    </xf>
    <xf numFmtId="0" fontId="18" fillId="0" borderId="46" xfId="37" applyBorder="1" applyAlignment="1">
      <alignment horizontal="center"/>
    </xf>
    <xf numFmtId="0" fontId="28" fillId="34" borderId="47" xfId="37" applyFont="1" applyFill="1" applyBorder="1" applyAlignment="1">
      <alignment horizontal="left" indent="1"/>
    </xf>
    <xf numFmtId="0" fontId="28" fillId="34" borderId="46" xfId="37" applyFont="1" applyFill="1" applyBorder="1" applyAlignment="1">
      <alignment horizontal="left" indent="1"/>
    </xf>
    <xf numFmtId="49" fontId="30" fillId="41" borderId="43" xfId="37" applyNumberFormat="1" applyFont="1" applyFill="1" applyBorder="1" applyAlignment="1">
      <alignment horizontal="left" vertical="top" wrapText="1"/>
    </xf>
    <xf numFmtId="49" fontId="30" fillId="41" borderId="44" xfId="37" applyNumberFormat="1" applyFont="1" applyFill="1" applyBorder="1" applyAlignment="1">
      <alignment horizontal="left" vertical="top" wrapText="1"/>
    </xf>
    <xf numFmtId="49" fontId="30" fillId="41" borderId="45" xfId="37" applyNumberFormat="1" applyFont="1" applyFill="1" applyBorder="1" applyAlignment="1">
      <alignment horizontal="left" vertical="top" wrapText="1"/>
    </xf>
    <xf numFmtId="49" fontId="30" fillId="41" borderId="20" xfId="37" applyNumberFormat="1" applyFont="1" applyFill="1" applyBorder="1" applyAlignment="1">
      <alignment horizontal="left" vertical="top" wrapText="1"/>
    </xf>
    <xf numFmtId="49" fontId="30" fillId="41" borderId="0" xfId="37" applyNumberFormat="1" applyFont="1" applyFill="1" applyAlignment="1">
      <alignment horizontal="left" vertical="top" wrapText="1"/>
    </xf>
    <xf numFmtId="49" fontId="30" fillId="41" borderId="31" xfId="37" applyNumberFormat="1" applyFont="1" applyFill="1" applyBorder="1" applyAlignment="1">
      <alignment horizontal="left" vertical="top" wrapText="1"/>
    </xf>
    <xf numFmtId="49" fontId="30" fillId="41" borderId="32" xfId="37" applyNumberFormat="1" applyFont="1" applyFill="1" applyBorder="1" applyAlignment="1">
      <alignment horizontal="left" vertical="top" wrapText="1"/>
    </xf>
    <xf numFmtId="49" fontId="30" fillId="41" borderId="33" xfId="37" applyNumberFormat="1" applyFont="1" applyFill="1" applyBorder="1" applyAlignment="1">
      <alignment horizontal="left" vertical="top" wrapText="1"/>
    </xf>
    <xf numFmtId="49" fontId="30" fillId="41" borderId="34" xfId="37" applyNumberFormat="1" applyFont="1" applyFill="1" applyBorder="1" applyAlignment="1">
      <alignment horizontal="left" vertical="top" wrapText="1"/>
    </xf>
  </cellXfs>
  <cellStyles count="53">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Explanatory Text 2" xfId="28" xr:uid="{00000000-0005-0000-0000-00001B000000}"/>
    <cellStyle name="Good 2" xfId="29" xr:uid="{00000000-0005-0000-0000-00001C000000}"/>
    <cellStyle name="Heading 1 2" xfId="30" xr:uid="{00000000-0005-0000-0000-00001D000000}"/>
    <cellStyle name="Heading 2 2" xfId="31" xr:uid="{00000000-0005-0000-0000-00001E000000}"/>
    <cellStyle name="Heading 3 2" xfId="32" xr:uid="{00000000-0005-0000-0000-00001F000000}"/>
    <cellStyle name="Heading 4 2" xfId="33" xr:uid="{00000000-0005-0000-0000-000020000000}"/>
    <cellStyle name="Hyperlink" xfId="52" builtinId="8"/>
    <cellStyle name="Input 2" xfId="34" xr:uid="{00000000-0005-0000-0000-000022000000}"/>
    <cellStyle name="Linked Cell 2" xfId="35" xr:uid="{00000000-0005-0000-0000-000023000000}"/>
    <cellStyle name="Neutral 2" xfId="36" xr:uid="{00000000-0005-0000-0000-000024000000}"/>
    <cellStyle name="Normal" xfId="0" builtinId="0"/>
    <cellStyle name="Normal 2" xfId="37" xr:uid="{00000000-0005-0000-0000-000026000000}"/>
    <cellStyle name="Normal 2 2" xfId="38" xr:uid="{00000000-0005-0000-0000-000027000000}"/>
    <cellStyle name="Normal 2 2 2" xfId="39" xr:uid="{00000000-0005-0000-0000-000028000000}"/>
    <cellStyle name="Normal 2 3" xfId="45" xr:uid="{00000000-0005-0000-0000-000029000000}"/>
    <cellStyle name="Normal 3" xfId="46" xr:uid="{00000000-0005-0000-0000-00002A000000}"/>
    <cellStyle name="Normal 4" xfId="47" xr:uid="{00000000-0005-0000-0000-00002B000000}"/>
    <cellStyle name="Normal 5" xfId="48" xr:uid="{00000000-0005-0000-0000-00002C000000}"/>
    <cellStyle name="Normal 6" xfId="49" xr:uid="{00000000-0005-0000-0000-00002D000000}"/>
    <cellStyle name="Normal 7" xfId="50" xr:uid="{00000000-0005-0000-0000-00002E000000}"/>
    <cellStyle name="Normal 8" xfId="51" xr:uid="{00000000-0005-0000-0000-00002F000000}"/>
    <cellStyle name="Note 2" xfId="40" xr:uid="{00000000-0005-0000-0000-000030000000}"/>
    <cellStyle name="Output 2" xfId="41" xr:uid="{00000000-0005-0000-0000-000031000000}"/>
    <cellStyle name="Title 2" xfId="42" xr:uid="{00000000-0005-0000-0000-000032000000}"/>
    <cellStyle name="Total 2" xfId="43" xr:uid="{00000000-0005-0000-0000-000033000000}"/>
    <cellStyle name="Warning Text 2" xfId="44" xr:uid="{00000000-0005-0000-0000-000034000000}"/>
  </cellStyles>
  <dxfs count="2">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auto="1"/>
      </font>
      <fill>
        <patternFill>
          <bgColor rgb="FF66FF66"/>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CCFFFF"/>
      <color rgb="FFFFFF99"/>
      <color rgb="FF99FF66"/>
      <color rgb="FFFF99CC"/>
      <color rgb="FF00FF00"/>
      <color rgb="FF66FF66"/>
      <color rgb="FF990000"/>
      <color rgb="FF00CC00"/>
      <color rgb="FF0000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31296</xdr:colOff>
      <xdr:row>0</xdr:row>
      <xdr:rowOff>96124</xdr:rowOff>
    </xdr:from>
    <xdr:ext cx="1664154" cy="259827"/>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1296" y="96124"/>
          <a:ext cx="1664154" cy="259827"/>
        </a:xfrm>
        <a:prstGeom prst="rect">
          <a:avLst/>
        </a:prstGeom>
      </xdr:spPr>
    </xdr:pic>
    <xdr:clientData/>
  </xdr:oneCellAnchor>
  <xdr:twoCellAnchor>
    <xdr:from>
      <xdr:col>0</xdr:col>
      <xdr:colOff>14984412</xdr:colOff>
      <xdr:row>12</xdr:row>
      <xdr:rowOff>115889</xdr:rowOff>
    </xdr:from>
    <xdr:to>
      <xdr:col>6</xdr:col>
      <xdr:colOff>129776</xdr:colOff>
      <xdr:row>24</xdr:row>
      <xdr:rowOff>1547813</xdr:rowOff>
    </xdr:to>
    <xdr:pic>
      <xdr:nvPicPr>
        <xdr:cNvPr id="2" name="Picture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984412" y="2878139"/>
          <a:ext cx="3207145" cy="4170362"/>
        </a:xfrm>
        <a:prstGeom prst="rect">
          <a:avLst/>
        </a:prstGeom>
        <a:noFill/>
        <a:ln>
          <a:noFill/>
        </a:ln>
        <a:effectLst>
          <a:glow rad="63500">
            <a:schemeClr val="accent2">
              <a:satMod val="175000"/>
              <a:alpha val="40000"/>
            </a:schemeClr>
          </a:glo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70697</xdr:colOff>
      <xdr:row>1</xdr:row>
      <xdr:rowOff>22821</xdr:rowOff>
    </xdr:from>
    <xdr:to>
      <xdr:col>1</xdr:col>
      <xdr:colOff>1012655</xdr:colOff>
      <xdr:row>1</xdr:row>
      <xdr:rowOff>231756</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0697" y="289521"/>
          <a:ext cx="1338198" cy="2089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18</xdr:col>
          <xdr:colOff>409575</xdr:colOff>
          <xdr:row>10</xdr:row>
          <xdr:rowOff>104775</xdr:rowOff>
        </xdr:from>
        <xdr:to>
          <xdr:col>20</xdr:col>
          <xdr:colOff>180975</xdr:colOff>
          <xdr:row>13</xdr:row>
          <xdr:rowOff>142875</xdr:rowOff>
        </xdr:to>
        <xdr:sp macro="" textlink="">
          <xdr:nvSpPr>
            <xdr:cNvPr id="7175" name="Button 7" hidden="1">
              <a:extLst>
                <a:ext uri="{63B3BB69-23CF-44E3-9099-C40C66FF867C}">
                  <a14:compatExt spid="_x0000_s7175"/>
                </a:ext>
                <a:ext uri="{FF2B5EF4-FFF2-40B4-BE49-F238E27FC236}">
                  <a16:creationId xmlns:a16="http://schemas.microsoft.com/office/drawing/2014/main" id="{00000000-0008-0000-0200-000007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100" b="0" i="0" u="none" strike="noStrike" baseline="0">
                  <a:solidFill>
                    <a:srgbClr val="000000"/>
                  </a:solidFill>
                  <a:latin typeface="Calibri"/>
                  <a:ea typeface="Calibri"/>
                  <a:cs typeface="Calibri"/>
                </a:rPr>
                <a:t>Clear Hidden Columns After Q</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app29-06.uhc.com/Users/amora20/AppData/Local/Microsoft/Windows/Temporary%20Internet%20Files/Content.Outlook/BMYQBDZ8/Copy%20of%20Event%20Request%20Form%20Final%20Version%20update%202018-02-15%20203730J.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New Events"/>
      <sheetName val="Change Events"/>
      <sheetName val="Cancel Events"/>
      <sheetName val="Sh1_DateSpecs"/>
      <sheetName val="LOVs"/>
      <sheetName val="Updates"/>
      <sheetName val="Sheet1"/>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comments" Target="../comments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1Dir1">
    <tabColor theme="7" tint="0.39997558519241921"/>
    <pageSetUpPr fitToPage="1"/>
  </sheetPr>
  <dimension ref="A1:A57"/>
  <sheetViews>
    <sheetView showGridLines="0" tabSelected="1" zoomScale="80" zoomScaleNormal="80" workbookViewId="0">
      <selection activeCell="A25" sqref="A25"/>
    </sheetView>
  </sheetViews>
  <sheetFormatPr defaultColWidth="9.140625" defaultRowHeight="12.75" x14ac:dyDescent="0.2"/>
  <cols>
    <col min="1" max="1" width="219.5703125" style="1" bestFit="1" customWidth="1"/>
    <col min="2" max="2" width="2.140625" style="1" customWidth="1"/>
    <col min="3" max="16384" width="9.140625" style="1"/>
  </cols>
  <sheetData>
    <row r="1" spans="1:1" ht="37.5" customHeight="1" thickBot="1" x14ac:dyDescent="0.25">
      <c r="A1" s="34"/>
    </row>
    <row r="2" spans="1:1" ht="20.25" customHeight="1" x14ac:dyDescent="0.3">
      <c r="A2" s="101" t="str">
        <f>"New Event Request Form ("&amp;AlertFormEffectiveDate&amp;")"</f>
        <v>New Event Request Form (form effective date: 6/1/2025)</v>
      </c>
    </row>
    <row r="3" spans="1:1" ht="15.75" x14ac:dyDescent="0.2">
      <c r="A3" s="102"/>
    </row>
    <row r="4" spans="1:1" ht="15.75" x14ac:dyDescent="0.2">
      <c r="A4" s="102" t="s">
        <v>0</v>
      </c>
    </row>
    <row r="5" spans="1:1" ht="15.75" x14ac:dyDescent="0.2">
      <c r="A5" s="102"/>
    </row>
    <row r="6" spans="1:1" ht="15.75" x14ac:dyDescent="0.2">
      <c r="A6" s="115" t="s">
        <v>1</v>
      </c>
    </row>
    <row r="7" spans="1:1" ht="15.75" x14ac:dyDescent="0.2">
      <c r="A7" s="102" t="s">
        <v>2</v>
      </c>
    </row>
    <row r="8" spans="1:1" ht="15.75" x14ac:dyDescent="0.2">
      <c r="A8" s="116" t="s">
        <v>3</v>
      </c>
    </row>
    <row r="9" spans="1:1" ht="15.75" x14ac:dyDescent="0.2">
      <c r="A9" s="102" t="s">
        <v>4</v>
      </c>
    </row>
    <row r="10" spans="1:1" ht="15.75" x14ac:dyDescent="0.2">
      <c r="A10" s="102"/>
    </row>
    <row r="11" spans="1:1" ht="15.75" x14ac:dyDescent="0.2">
      <c r="A11" s="102" t="s">
        <v>5</v>
      </c>
    </row>
    <row r="12" spans="1:1" ht="16.5" thickBot="1" x14ac:dyDescent="0.25">
      <c r="A12" s="102"/>
    </row>
    <row r="13" spans="1:1" ht="15" customHeight="1" x14ac:dyDescent="0.25">
      <c r="A13" s="103" t="s">
        <v>6</v>
      </c>
    </row>
    <row r="14" spans="1:1" ht="12.75" customHeight="1" x14ac:dyDescent="0.25">
      <c r="A14" s="222" t="s">
        <v>7</v>
      </c>
    </row>
    <row r="15" spans="1:1" ht="12.75" customHeight="1" x14ac:dyDescent="0.25">
      <c r="A15" s="104" t="s">
        <v>8</v>
      </c>
    </row>
    <row r="16" spans="1:1" ht="15" x14ac:dyDescent="0.25">
      <c r="A16" s="104" t="s">
        <v>9</v>
      </c>
    </row>
    <row r="17" spans="1:1" ht="15" x14ac:dyDescent="0.25">
      <c r="A17" s="104" t="s">
        <v>10</v>
      </c>
    </row>
    <row r="18" spans="1:1" ht="13.5" customHeight="1" x14ac:dyDescent="0.25">
      <c r="A18" s="104" t="s">
        <v>11</v>
      </c>
    </row>
    <row r="19" spans="1:1" ht="60" x14ac:dyDescent="0.25">
      <c r="A19" s="152" t="s">
        <v>12</v>
      </c>
    </row>
    <row r="20" spans="1:1" ht="13.5" customHeight="1" x14ac:dyDescent="0.25">
      <c r="A20" s="153" t="s">
        <v>13</v>
      </c>
    </row>
    <row r="21" spans="1:1" ht="16.5" customHeight="1" x14ac:dyDescent="0.25">
      <c r="A21" s="220" t="s">
        <v>14</v>
      </c>
    </row>
    <row r="22" spans="1:1" ht="15" customHeight="1" x14ac:dyDescent="0.25">
      <c r="A22" s="119" t="s">
        <v>15</v>
      </c>
    </row>
    <row r="23" spans="1:1" ht="15" customHeight="1" x14ac:dyDescent="0.2">
      <c r="A23" s="105"/>
    </row>
    <row r="24" spans="1:1" ht="15" customHeight="1" x14ac:dyDescent="0.25">
      <c r="A24" s="119" t="s">
        <v>16</v>
      </c>
    </row>
    <row r="25" spans="1:1" ht="210" x14ac:dyDescent="0.25">
      <c r="A25" s="221" t="s">
        <v>672</v>
      </c>
    </row>
    <row r="26" spans="1:1" ht="15" customHeight="1" x14ac:dyDescent="0.2">
      <c r="A26" s="106"/>
    </row>
    <row r="27" spans="1:1" ht="15" customHeight="1" x14ac:dyDescent="0.25">
      <c r="A27" s="119" t="s">
        <v>17</v>
      </c>
    </row>
    <row r="28" spans="1:1" ht="15" customHeight="1" x14ac:dyDescent="0.25">
      <c r="A28" s="120" t="s">
        <v>18</v>
      </c>
    </row>
    <row r="29" spans="1:1" ht="15" customHeight="1" x14ac:dyDescent="0.2">
      <c r="A29" s="117" t="s">
        <v>19</v>
      </c>
    </row>
    <row r="30" spans="1:1" ht="15" customHeight="1" x14ac:dyDescent="0.2">
      <c r="A30" s="118" t="s">
        <v>20</v>
      </c>
    </row>
    <row r="31" spans="1:1" ht="15" customHeight="1" x14ac:dyDescent="0.2">
      <c r="A31" s="117" t="s">
        <v>21</v>
      </c>
    </row>
    <row r="32" spans="1:1" ht="15" customHeight="1" x14ac:dyDescent="0.2">
      <c r="A32" s="118" t="s">
        <v>22</v>
      </c>
    </row>
    <row r="33" spans="1:1" ht="15" customHeight="1" x14ac:dyDescent="0.2">
      <c r="A33" s="118" t="s">
        <v>23</v>
      </c>
    </row>
    <row r="34" spans="1:1" ht="15" customHeight="1" x14ac:dyDescent="0.2">
      <c r="A34" s="106"/>
    </row>
    <row r="35" spans="1:1" ht="15" customHeight="1" x14ac:dyDescent="0.25">
      <c r="A35" s="119" t="s">
        <v>24</v>
      </c>
    </row>
    <row r="36" spans="1:1" ht="15" customHeight="1" x14ac:dyDescent="0.25">
      <c r="A36" s="120" t="s">
        <v>25</v>
      </c>
    </row>
    <row r="37" spans="1:1" ht="15" customHeight="1" x14ac:dyDescent="0.2">
      <c r="A37" s="106"/>
    </row>
    <row r="38" spans="1:1" ht="15" customHeight="1" x14ac:dyDescent="0.25">
      <c r="A38" s="119" t="s">
        <v>26</v>
      </c>
    </row>
    <row r="39" spans="1:1" ht="15" customHeight="1" x14ac:dyDescent="0.25">
      <c r="A39" s="121" t="s">
        <v>27</v>
      </c>
    </row>
    <row r="40" spans="1:1" ht="15" customHeight="1" x14ac:dyDescent="0.2">
      <c r="A40" s="106"/>
    </row>
    <row r="41" spans="1:1" ht="15" customHeight="1" x14ac:dyDescent="0.25">
      <c r="A41" s="121" t="s">
        <v>28</v>
      </c>
    </row>
    <row r="42" spans="1:1" ht="15" customHeight="1" x14ac:dyDescent="0.25">
      <c r="A42" s="120" t="s">
        <v>29</v>
      </c>
    </row>
    <row r="43" spans="1:1" ht="15" customHeight="1" x14ac:dyDescent="0.25">
      <c r="A43" s="120" t="s">
        <v>30</v>
      </c>
    </row>
    <row r="44" spans="1:1" ht="15" customHeight="1" x14ac:dyDescent="0.2">
      <c r="A44" s="106"/>
    </row>
    <row r="45" spans="1:1" ht="15" customHeight="1" x14ac:dyDescent="0.25">
      <c r="A45" s="120" t="s">
        <v>31</v>
      </c>
    </row>
    <row r="46" spans="1:1" ht="15" customHeight="1" x14ac:dyDescent="0.2">
      <c r="A46" s="106"/>
    </row>
    <row r="47" spans="1:1" ht="15" customHeight="1" x14ac:dyDescent="0.25">
      <c r="A47" s="119" t="s">
        <v>32</v>
      </c>
    </row>
    <row r="48" spans="1:1" ht="15" customHeight="1" x14ac:dyDescent="0.25">
      <c r="A48" s="120" t="s">
        <v>33</v>
      </c>
    </row>
    <row r="49" spans="1:1" ht="15" customHeight="1" x14ac:dyDescent="0.25">
      <c r="A49" s="120" t="s">
        <v>34</v>
      </c>
    </row>
    <row r="50" spans="1:1" ht="15" customHeight="1" x14ac:dyDescent="0.2">
      <c r="A50" s="106"/>
    </row>
    <row r="51" spans="1:1" ht="15" customHeight="1" x14ac:dyDescent="0.25">
      <c r="A51" s="119" t="s">
        <v>35</v>
      </c>
    </row>
    <row r="52" spans="1:1" ht="15" customHeight="1" x14ac:dyDescent="0.25">
      <c r="A52" s="120" t="s">
        <v>36</v>
      </c>
    </row>
    <row r="53" spans="1:1" ht="4.5" customHeight="1" x14ac:dyDescent="0.2">
      <c r="A53" s="106"/>
    </row>
    <row r="54" spans="1:1" ht="15" customHeight="1" x14ac:dyDescent="0.25">
      <c r="A54" s="120"/>
    </row>
    <row r="55" spans="1:1" ht="15" customHeight="1" x14ac:dyDescent="0.2">
      <c r="A55" s="122" t="s">
        <v>37</v>
      </c>
    </row>
    <row r="56" spans="1:1" ht="15" customHeight="1" thickBot="1" x14ac:dyDescent="0.25">
      <c r="A56" s="123" t="s">
        <v>38</v>
      </c>
    </row>
    <row r="57" spans="1:1" ht="15.75" customHeight="1" x14ac:dyDescent="0.2">
      <c r="A57" s="35"/>
    </row>
  </sheetData>
  <customSheetViews>
    <customSheetView guid="{33C5AA86-692F-43CA-AF11-37AE183A1992}" scale="80" showGridLines="0" fitToPage="1">
      <selection activeCell="C6" sqref="C6"/>
      <pageMargins left="0" right="0" top="0" bottom="0" header="0" footer="0"/>
      <pageSetup scale="86" fitToHeight="0" orientation="landscape" r:id="rId1"/>
    </customSheetView>
  </customSheetViews>
  <pageMargins left="0.3" right="0.1" top="0.75" bottom="0.1" header="0" footer="0"/>
  <pageSetup scale="67"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3Batch">
    <tabColor rgb="FF0070C0"/>
  </sheetPr>
  <dimension ref="A1:U10008"/>
  <sheetViews>
    <sheetView showGridLines="0" zoomScaleNormal="100" workbookViewId="0">
      <selection activeCell="H2" sqref="H2"/>
    </sheetView>
  </sheetViews>
  <sheetFormatPr defaultColWidth="0" defaultRowHeight="15" zeroHeight="1" x14ac:dyDescent="0.25"/>
  <cols>
    <col min="1" max="1" width="5.5703125" style="48" customWidth="1"/>
    <col min="2" max="2" width="15.5703125" style="48" customWidth="1"/>
    <col min="3" max="4" width="25.5703125" style="48" customWidth="1"/>
    <col min="5" max="5" width="9.5703125" style="48" customWidth="1"/>
    <col min="6" max="6" width="12.5703125" style="48" customWidth="1"/>
    <col min="7" max="7" width="18.5703125" style="48" customWidth="1"/>
    <col min="8" max="8" width="12.5703125" style="48" customWidth="1"/>
    <col min="9" max="9" width="31.5703125" style="109" customWidth="1"/>
    <col min="10" max="10" width="13.5703125" style="80" customWidth="1"/>
    <col min="11" max="11" width="11.5703125" style="48" customWidth="1"/>
    <col min="12" max="12" width="24.5703125" style="81" customWidth="1"/>
    <col min="13" max="13" width="15.5703125" style="82" customWidth="1"/>
    <col min="14" max="14" width="25.5703125" style="82" customWidth="1"/>
    <col min="15" max="15" width="15.5703125" style="80" customWidth="1"/>
    <col min="16" max="16" width="9.5703125" style="48" customWidth="1"/>
    <col min="17" max="17" width="25.5703125" style="48" customWidth="1"/>
    <col min="18" max="18" width="12.5703125" style="148" customWidth="1"/>
    <col min="19" max="19" width="8.5703125" style="48" customWidth="1"/>
    <col min="20" max="20" width="10.5703125" style="48" customWidth="1"/>
    <col min="21" max="16384" width="1.85546875" style="94" hidden="1"/>
  </cols>
  <sheetData>
    <row r="1" spans="1:21" ht="21" customHeight="1" thickBot="1" x14ac:dyDescent="0.3">
      <c r="B1" s="227" t="str">
        <f>AlertFormEffectiveDate2 &amp;"       " &amp; AlertNewEventsSubmit</f>
        <v>Form effective date: 6/1/2025       New events must be submitted at least 7 calendar days before the event date</v>
      </c>
      <c r="C1" s="227"/>
      <c r="D1" s="227"/>
      <c r="E1" s="227"/>
      <c r="F1" s="227"/>
      <c r="G1" s="227"/>
      <c r="H1" s="227"/>
      <c r="I1" s="223" t="s">
        <v>39</v>
      </c>
      <c r="J1" s="143"/>
      <c r="K1" s="144"/>
      <c r="L1" s="144"/>
    </row>
    <row r="2" spans="1:21" ht="21" customHeight="1" thickBot="1" x14ac:dyDescent="0.3">
      <c r="D2" s="225" t="s">
        <v>40</v>
      </c>
      <c r="E2" s="226"/>
      <c r="F2" s="33" t="str">
        <f>Alert2</f>
        <v xml:space="preserve"> </v>
      </c>
      <c r="G2" s="154" t="s">
        <v>41</v>
      </c>
      <c r="H2" s="155" t="s">
        <v>42</v>
      </c>
      <c r="I2" s="224"/>
      <c r="R2" s="48"/>
    </row>
    <row r="3" spans="1:21" x14ac:dyDescent="0.25">
      <c r="A3" s="124"/>
      <c r="B3" s="124"/>
      <c r="C3" s="124"/>
      <c r="D3" s="124"/>
      <c r="E3" s="124"/>
      <c r="F3" s="124"/>
      <c r="G3" s="124"/>
      <c r="H3" s="124"/>
      <c r="I3" s="124"/>
      <c r="J3" s="124"/>
      <c r="K3" s="124"/>
      <c r="L3" s="124"/>
      <c r="M3" s="124"/>
      <c r="N3" s="124"/>
      <c r="O3" s="124"/>
      <c r="P3" s="124"/>
      <c r="Q3" s="124"/>
      <c r="R3" s="48"/>
      <c r="S3" s="124"/>
      <c r="T3" s="124"/>
    </row>
    <row r="4" spans="1:21" x14ac:dyDescent="0.25">
      <c r="A4" s="108"/>
      <c r="B4" s="38" t="s">
        <v>43</v>
      </c>
      <c r="C4" s="38" t="s">
        <v>43</v>
      </c>
      <c r="D4" s="38" t="s">
        <v>43</v>
      </c>
      <c r="E4" s="38" t="s">
        <v>43</v>
      </c>
      <c r="F4" s="38" t="s">
        <v>43</v>
      </c>
      <c r="G4" s="38" t="s">
        <v>43</v>
      </c>
      <c r="H4" s="38" t="s">
        <v>43</v>
      </c>
      <c r="I4" s="38" t="s">
        <v>43</v>
      </c>
      <c r="J4" s="38" t="s">
        <v>43</v>
      </c>
      <c r="K4" s="38" t="s">
        <v>43</v>
      </c>
      <c r="L4" s="38" t="s">
        <v>43</v>
      </c>
      <c r="M4" s="38" t="s">
        <v>43</v>
      </c>
      <c r="N4" s="38" t="s">
        <v>43</v>
      </c>
      <c r="O4" s="38" t="s">
        <v>43</v>
      </c>
      <c r="P4" s="38" t="s">
        <v>43</v>
      </c>
      <c r="Q4" s="38" t="s">
        <v>43</v>
      </c>
      <c r="R4" s="145" t="s">
        <v>43</v>
      </c>
      <c r="S4" s="38" t="s">
        <v>43</v>
      </c>
      <c r="T4" s="47"/>
    </row>
    <row r="5" spans="1:21" s="141" customFormat="1" ht="30.75" thickBot="1" x14ac:dyDescent="0.3">
      <c r="A5" s="133" t="s">
        <v>44</v>
      </c>
      <c r="B5" s="134" t="s">
        <v>45</v>
      </c>
      <c r="C5" s="134" t="s">
        <v>46</v>
      </c>
      <c r="D5" s="135" t="s">
        <v>47</v>
      </c>
      <c r="E5" s="135" t="s">
        <v>48</v>
      </c>
      <c r="F5" s="135" t="s">
        <v>49</v>
      </c>
      <c r="G5" s="135" t="s">
        <v>50</v>
      </c>
      <c r="H5" s="135" t="s">
        <v>51</v>
      </c>
      <c r="I5" s="135" t="s">
        <v>52</v>
      </c>
      <c r="J5" s="136" t="s">
        <v>53</v>
      </c>
      <c r="K5" s="137" t="s">
        <v>54</v>
      </c>
      <c r="L5" s="138" t="s">
        <v>55</v>
      </c>
      <c r="M5" s="139" t="s">
        <v>56</v>
      </c>
      <c r="N5" s="140" t="s">
        <v>57</v>
      </c>
      <c r="O5" s="136" t="s">
        <v>58</v>
      </c>
      <c r="P5" s="140" t="s">
        <v>59</v>
      </c>
      <c r="Q5" s="140" t="s">
        <v>60</v>
      </c>
      <c r="R5" s="146" t="s">
        <v>61</v>
      </c>
      <c r="S5" s="140" t="s">
        <v>62</v>
      </c>
      <c r="T5" s="140" t="s">
        <v>63</v>
      </c>
    </row>
    <row r="6" spans="1:21" s="95" customFormat="1" ht="15.75" customHeight="1" thickTop="1" x14ac:dyDescent="0.25">
      <c r="A6" s="49">
        <v>1</v>
      </c>
      <c r="B6" s="151"/>
      <c r="C6" s="149"/>
      <c r="D6" s="87"/>
      <c r="E6" s="83"/>
      <c r="F6" s="79"/>
      <c r="G6" s="71"/>
      <c r="H6" s="72"/>
      <c r="I6" s="88"/>
      <c r="J6" s="72"/>
      <c r="K6" s="84"/>
      <c r="L6" s="87"/>
      <c r="M6" s="89"/>
      <c r="N6" s="90"/>
      <c r="O6" s="83"/>
      <c r="P6" s="85"/>
      <c r="Q6" s="88"/>
      <c r="R6" s="147"/>
      <c r="S6" s="84"/>
      <c r="T6" s="99"/>
      <c r="U6" s="97"/>
    </row>
    <row r="7" spans="1:21" s="95" customFormat="1" x14ac:dyDescent="0.25">
      <c r="A7" s="50">
        <v>2</v>
      </c>
      <c r="B7" s="151"/>
      <c r="C7" s="149"/>
      <c r="D7" s="87"/>
      <c r="E7" s="83"/>
      <c r="F7" s="79"/>
      <c r="G7" s="72"/>
      <c r="H7" s="72"/>
      <c r="I7" s="88"/>
      <c r="J7" s="72"/>
      <c r="K7" s="84"/>
      <c r="L7" s="87"/>
      <c r="M7" s="89"/>
      <c r="N7" s="90"/>
      <c r="O7" s="83"/>
      <c r="P7" s="85"/>
      <c r="Q7" s="88"/>
      <c r="R7" s="147"/>
      <c r="S7" s="84"/>
      <c r="T7" s="99"/>
      <c r="U7" s="97"/>
    </row>
    <row r="8" spans="1:21" s="95" customFormat="1" ht="15" customHeight="1" x14ac:dyDescent="0.25">
      <c r="A8" s="49">
        <v>3</v>
      </c>
      <c r="B8" s="151"/>
      <c r="C8" s="149"/>
      <c r="D8" s="87"/>
      <c r="E8" s="83"/>
      <c r="F8" s="79"/>
      <c r="G8" s="72"/>
      <c r="H8" s="72"/>
      <c r="I8" s="88"/>
      <c r="J8" s="72"/>
      <c r="K8" s="84"/>
      <c r="L8" s="87"/>
      <c r="M8" s="89"/>
      <c r="N8" s="90"/>
      <c r="O8" s="83"/>
      <c r="P8" s="85"/>
      <c r="Q8" s="88"/>
      <c r="R8" s="147"/>
      <c r="S8" s="84"/>
      <c r="T8" s="99"/>
      <c r="U8" s="97"/>
    </row>
    <row r="9" spans="1:21" s="95" customFormat="1" ht="15" customHeight="1" x14ac:dyDescent="0.25">
      <c r="A9" s="50">
        <v>4</v>
      </c>
      <c r="B9" s="151"/>
      <c r="C9" s="149"/>
      <c r="D9" s="87"/>
      <c r="E9" s="83"/>
      <c r="F9" s="79"/>
      <c r="G9" s="72"/>
      <c r="H9" s="72"/>
      <c r="I9" s="88"/>
      <c r="J9" s="72"/>
      <c r="K9" s="84"/>
      <c r="L9" s="87"/>
      <c r="M9" s="89"/>
      <c r="N9" s="90"/>
      <c r="O9" s="83"/>
      <c r="P9" s="85"/>
      <c r="Q9" s="88"/>
      <c r="R9" s="147"/>
      <c r="S9" s="84"/>
      <c r="T9" s="99"/>
      <c r="U9" s="97"/>
    </row>
    <row r="10" spans="1:21" s="95" customFormat="1" ht="15" customHeight="1" x14ac:dyDescent="0.25">
      <c r="A10" s="49">
        <v>5</v>
      </c>
      <c r="B10" s="151"/>
      <c r="C10" s="149"/>
      <c r="D10" s="87"/>
      <c r="E10" s="83"/>
      <c r="F10" s="79"/>
      <c r="G10" s="72"/>
      <c r="H10" s="72"/>
      <c r="I10" s="88"/>
      <c r="J10" s="72"/>
      <c r="K10" s="84"/>
      <c r="L10" s="87"/>
      <c r="M10" s="89"/>
      <c r="N10" s="90"/>
      <c r="O10" s="83"/>
      <c r="P10" s="85"/>
      <c r="Q10" s="88"/>
      <c r="R10" s="147"/>
      <c r="S10" s="84"/>
      <c r="T10" s="99"/>
      <c r="U10" s="97"/>
    </row>
    <row r="11" spans="1:21" s="95" customFormat="1" ht="15" customHeight="1" x14ac:dyDescent="0.25">
      <c r="A11" s="50">
        <v>6</v>
      </c>
      <c r="B11" s="151"/>
      <c r="C11" s="149"/>
      <c r="D11" s="87"/>
      <c r="E11" s="83"/>
      <c r="F11" s="79"/>
      <c r="G11" s="72"/>
      <c r="H11" s="72"/>
      <c r="I11" s="88"/>
      <c r="J11" s="72"/>
      <c r="K11" s="84"/>
      <c r="L11" s="87"/>
      <c r="M11" s="89"/>
      <c r="N11" s="90"/>
      <c r="O11" s="83"/>
      <c r="P11" s="85"/>
      <c r="Q11" s="88"/>
      <c r="R11" s="147"/>
      <c r="S11" s="84"/>
      <c r="T11" s="99"/>
      <c r="U11" s="97"/>
    </row>
    <row r="12" spans="1:21" s="95" customFormat="1" x14ac:dyDescent="0.25">
      <c r="A12" s="49">
        <v>7</v>
      </c>
      <c r="B12" s="151"/>
      <c r="C12" s="149"/>
      <c r="D12" s="87"/>
      <c r="E12" s="83"/>
      <c r="F12" s="79"/>
      <c r="G12" s="72"/>
      <c r="H12" s="72"/>
      <c r="I12" s="88"/>
      <c r="J12" s="72"/>
      <c r="K12" s="84"/>
      <c r="L12" s="87"/>
      <c r="M12" s="89"/>
      <c r="N12" s="90"/>
      <c r="O12" s="83"/>
      <c r="P12" s="85"/>
      <c r="Q12" s="88"/>
      <c r="R12" s="147"/>
      <c r="S12" s="84"/>
      <c r="T12" s="99"/>
      <c r="U12" s="97"/>
    </row>
    <row r="13" spans="1:21" s="96" customFormat="1" x14ac:dyDescent="0.25">
      <c r="A13" s="50">
        <v>8</v>
      </c>
      <c r="B13" s="151"/>
      <c r="C13" s="149"/>
      <c r="D13" s="87"/>
      <c r="E13" s="83"/>
      <c r="F13" s="79"/>
      <c r="G13" s="72"/>
      <c r="H13" s="72"/>
      <c r="I13" s="88"/>
      <c r="J13" s="72"/>
      <c r="K13" s="84"/>
      <c r="L13" s="87"/>
      <c r="M13" s="89"/>
      <c r="N13" s="87"/>
      <c r="O13" s="83"/>
      <c r="P13" s="85"/>
      <c r="Q13" s="88"/>
      <c r="R13" s="147"/>
      <c r="S13" s="84"/>
      <c r="T13" s="99"/>
      <c r="U13" s="98"/>
    </row>
    <row r="14" spans="1:21" s="96" customFormat="1" x14ac:dyDescent="0.25">
      <c r="A14" s="49">
        <v>9</v>
      </c>
      <c r="B14" s="151"/>
      <c r="C14" s="149"/>
      <c r="D14" s="87"/>
      <c r="E14" s="83"/>
      <c r="F14" s="79"/>
      <c r="G14" s="72"/>
      <c r="H14" s="72"/>
      <c r="I14" s="88"/>
      <c r="J14" s="72"/>
      <c r="K14" s="84"/>
      <c r="L14" s="87"/>
      <c r="M14" s="89"/>
      <c r="N14" s="87"/>
      <c r="O14" s="83"/>
      <c r="P14" s="85"/>
      <c r="Q14" s="88"/>
      <c r="R14" s="147"/>
      <c r="S14" s="84"/>
      <c r="T14" s="99"/>
      <c r="U14" s="98"/>
    </row>
    <row r="15" spans="1:21" s="96" customFormat="1" x14ac:dyDescent="0.25">
      <c r="A15" s="50">
        <v>10</v>
      </c>
      <c r="B15" s="151"/>
      <c r="C15" s="149"/>
      <c r="D15" s="87"/>
      <c r="E15" s="83"/>
      <c r="F15" s="79"/>
      <c r="G15" s="72"/>
      <c r="H15" s="72"/>
      <c r="I15" s="88"/>
      <c r="J15" s="72"/>
      <c r="K15" s="84"/>
      <c r="L15" s="87"/>
      <c r="M15" s="89"/>
      <c r="N15" s="87"/>
      <c r="O15" s="83"/>
      <c r="P15" s="85"/>
      <c r="Q15" s="88"/>
      <c r="R15" s="147"/>
      <c r="S15" s="84"/>
      <c r="T15" s="99"/>
      <c r="U15" s="98"/>
    </row>
    <row r="16" spans="1:21" s="96" customFormat="1" x14ac:dyDescent="0.25">
      <c r="A16" s="49">
        <v>11</v>
      </c>
      <c r="B16" s="151"/>
      <c r="C16" s="149"/>
      <c r="D16" s="87"/>
      <c r="E16" s="83"/>
      <c r="F16" s="79"/>
      <c r="G16" s="72"/>
      <c r="H16" s="72"/>
      <c r="I16" s="88"/>
      <c r="J16" s="72"/>
      <c r="K16" s="84"/>
      <c r="L16" s="91"/>
      <c r="M16" s="89"/>
      <c r="N16" s="90"/>
      <c r="O16" s="83"/>
      <c r="P16" s="85"/>
      <c r="Q16" s="88"/>
      <c r="R16" s="147"/>
      <c r="S16" s="84"/>
      <c r="T16" s="99"/>
      <c r="U16" s="98"/>
    </row>
    <row r="17" spans="1:21" s="96" customFormat="1" x14ac:dyDescent="0.25">
      <c r="A17" s="50">
        <v>12</v>
      </c>
      <c r="B17" s="151"/>
      <c r="C17" s="149"/>
      <c r="D17" s="87"/>
      <c r="E17" s="83"/>
      <c r="F17" s="79"/>
      <c r="G17" s="72"/>
      <c r="H17" s="72"/>
      <c r="I17" s="88"/>
      <c r="J17" s="72"/>
      <c r="K17" s="84"/>
      <c r="L17" s="91"/>
      <c r="M17" s="89"/>
      <c r="N17" s="90"/>
      <c r="O17" s="83"/>
      <c r="P17" s="85"/>
      <c r="Q17" s="88"/>
      <c r="R17" s="147"/>
      <c r="S17" s="84"/>
      <c r="T17" s="99"/>
      <c r="U17" s="98"/>
    </row>
    <row r="18" spans="1:21" s="96" customFormat="1" x14ac:dyDescent="0.25">
      <c r="A18" s="49">
        <v>13</v>
      </c>
      <c r="B18" s="151"/>
      <c r="C18" s="149"/>
      <c r="D18" s="87"/>
      <c r="E18" s="83"/>
      <c r="F18" s="79"/>
      <c r="G18" s="72"/>
      <c r="H18" s="72"/>
      <c r="I18" s="88"/>
      <c r="J18" s="72"/>
      <c r="K18" s="84"/>
      <c r="L18" s="91"/>
      <c r="M18" s="89"/>
      <c r="N18" s="90"/>
      <c r="O18" s="83"/>
      <c r="P18" s="85"/>
      <c r="Q18" s="88"/>
      <c r="R18" s="147"/>
      <c r="S18" s="84"/>
      <c r="T18" s="99"/>
      <c r="U18" s="98"/>
    </row>
    <row r="19" spans="1:21" s="96" customFormat="1" x14ac:dyDescent="0.25">
      <c r="A19" s="50">
        <v>14</v>
      </c>
      <c r="B19" s="151"/>
      <c r="C19" s="149"/>
      <c r="D19" s="87"/>
      <c r="E19" s="83"/>
      <c r="F19" s="79"/>
      <c r="G19" s="72"/>
      <c r="H19" s="72"/>
      <c r="I19" s="88"/>
      <c r="J19" s="72"/>
      <c r="K19" s="84"/>
      <c r="L19" s="91"/>
      <c r="M19" s="89"/>
      <c r="N19" s="90"/>
      <c r="O19" s="83"/>
      <c r="P19" s="85"/>
      <c r="Q19" s="88"/>
      <c r="R19" s="147"/>
      <c r="S19" s="84"/>
      <c r="T19" s="99"/>
      <c r="U19" s="98"/>
    </row>
    <row r="20" spans="1:21" s="96" customFormat="1" x14ac:dyDescent="0.25">
      <c r="A20" s="49">
        <v>15</v>
      </c>
      <c r="B20" s="151"/>
      <c r="C20" s="149"/>
      <c r="D20" s="87"/>
      <c r="E20" s="83"/>
      <c r="F20" s="79"/>
      <c r="G20" s="72"/>
      <c r="H20" s="72"/>
      <c r="I20" s="88"/>
      <c r="J20" s="72"/>
      <c r="K20" s="84"/>
      <c r="L20" s="91"/>
      <c r="M20" s="89"/>
      <c r="N20" s="90"/>
      <c r="O20" s="83"/>
      <c r="P20" s="85"/>
      <c r="Q20" s="88"/>
      <c r="R20" s="147"/>
      <c r="S20" s="84"/>
      <c r="T20" s="99"/>
      <c r="U20" s="98"/>
    </row>
    <row r="21" spans="1:21" s="96" customFormat="1" x14ac:dyDescent="0.25">
      <c r="A21" s="50">
        <v>16</v>
      </c>
      <c r="B21" s="151"/>
      <c r="C21" s="149"/>
      <c r="D21" s="87"/>
      <c r="E21" s="83"/>
      <c r="F21" s="79"/>
      <c r="G21" s="72"/>
      <c r="H21" s="72"/>
      <c r="I21" s="88"/>
      <c r="J21" s="72"/>
      <c r="K21" s="84"/>
      <c r="L21" s="91"/>
      <c r="M21" s="89"/>
      <c r="N21" s="90"/>
      <c r="O21" s="83"/>
      <c r="P21" s="85"/>
      <c r="Q21" s="88"/>
      <c r="R21" s="147"/>
      <c r="S21" s="84"/>
      <c r="T21" s="99"/>
      <c r="U21" s="98"/>
    </row>
    <row r="22" spans="1:21" s="96" customFormat="1" x14ac:dyDescent="0.25">
      <c r="A22" s="49">
        <v>17</v>
      </c>
      <c r="B22" s="151"/>
      <c r="C22" s="149"/>
      <c r="D22" s="87"/>
      <c r="E22" s="83"/>
      <c r="F22" s="79"/>
      <c r="G22" s="72"/>
      <c r="H22" s="72"/>
      <c r="I22" s="88"/>
      <c r="J22" s="72"/>
      <c r="K22" s="84"/>
      <c r="L22" s="91"/>
      <c r="M22" s="89"/>
      <c r="N22" s="90"/>
      <c r="O22" s="83"/>
      <c r="P22" s="85"/>
      <c r="Q22" s="88"/>
      <c r="R22" s="147"/>
      <c r="S22" s="84"/>
      <c r="T22" s="99"/>
      <c r="U22" s="98"/>
    </row>
    <row r="23" spans="1:21" s="96" customFormat="1" x14ac:dyDescent="0.25">
      <c r="A23" s="50">
        <v>18</v>
      </c>
      <c r="B23" s="151"/>
      <c r="C23" s="149"/>
      <c r="D23" s="87"/>
      <c r="E23" s="83"/>
      <c r="F23" s="79"/>
      <c r="G23" s="72"/>
      <c r="H23" s="72"/>
      <c r="I23" s="88"/>
      <c r="J23" s="72"/>
      <c r="K23" s="84"/>
      <c r="L23" s="91"/>
      <c r="M23" s="89"/>
      <c r="N23" s="90"/>
      <c r="O23" s="83"/>
      <c r="P23" s="85"/>
      <c r="Q23" s="88"/>
      <c r="R23" s="147"/>
      <c r="S23" s="84"/>
      <c r="T23" s="99"/>
      <c r="U23" s="98"/>
    </row>
    <row r="24" spans="1:21" s="96" customFormat="1" x14ac:dyDescent="0.25">
      <c r="A24" s="49">
        <v>19</v>
      </c>
      <c r="B24" s="151"/>
      <c r="C24" s="149"/>
      <c r="D24" s="87"/>
      <c r="E24" s="83"/>
      <c r="F24" s="79"/>
      <c r="G24" s="72"/>
      <c r="H24" s="72"/>
      <c r="I24" s="88"/>
      <c r="J24" s="72"/>
      <c r="K24" s="84"/>
      <c r="L24" s="91"/>
      <c r="M24" s="89"/>
      <c r="N24" s="90"/>
      <c r="O24" s="83"/>
      <c r="P24" s="85"/>
      <c r="Q24" s="88"/>
      <c r="R24" s="147"/>
      <c r="S24" s="84"/>
      <c r="T24" s="99"/>
      <c r="U24" s="98"/>
    </row>
    <row r="25" spans="1:21" s="96" customFormat="1" x14ac:dyDescent="0.25">
      <c r="A25" s="50">
        <v>20</v>
      </c>
      <c r="B25" s="151"/>
      <c r="C25" s="149"/>
      <c r="D25" s="87"/>
      <c r="E25" s="83"/>
      <c r="F25" s="79"/>
      <c r="G25" s="72"/>
      <c r="H25" s="72"/>
      <c r="I25" s="88"/>
      <c r="J25" s="72"/>
      <c r="K25" s="84"/>
      <c r="L25" s="91"/>
      <c r="M25" s="89"/>
      <c r="N25" s="90"/>
      <c r="O25" s="83"/>
      <c r="P25" s="85"/>
      <c r="Q25" s="88"/>
      <c r="R25" s="147"/>
      <c r="S25" s="84"/>
      <c r="T25" s="99"/>
      <c r="U25" s="98"/>
    </row>
    <row r="26" spans="1:21" s="96" customFormat="1" x14ac:dyDescent="0.25">
      <c r="A26" s="49">
        <v>21</v>
      </c>
      <c r="B26" s="151"/>
      <c r="C26" s="149"/>
      <c r="D26" s="87"/>
      <c r="E26" s="83"/>
      <c r="F26" s="79"/>
      <c r="G26" s="72"/>
      <c r="H26" s="72"/>
      <c r="I26" s="88"/>
      <c r="J26" s="72"/>
      <c r="K26" s="84"/>
      <c r="L26" s="91"/>
      <c r="M26" s="89"/>
      <c r="N26" s="90"/>
      <c r="O26" s="83"/>
      <c r="P26" s="85"/>
      <c r="Q26" s="88"/>
      <c r="R26" s="147"/>
      <c r="S26" s="84"/>
      <c r="T26" s="99"/>
      <c r="U26" s="98"/>
    </row>
    <row r="27" spans="1:21" s="96" customFormat="1" x14ac:dyDescent="0.25">
      <c r="A27" s="50">
        <v>22</v>
      </c>
      <c r="B27" s="151"/>
      <c r="C27" s="149"/>
      <c r="D27" s="87"/>
      <c r="E27" s="83"/>
      <c r="F27" s="79"/>
      <c r="G27" s="72"/>
      <c r="H27" s="72"/>
      <c r="I27" s="88"/>
      <c r="J27" s="72"/>
      <c r="K27" s="84"/>
      <c r="L27" s="91"/>
      <c r="M27" s="89"/>
      <c r="N27" s="90"/>
      <c r="O27" s="83"/>
      <c r="P27" s="85"/>
      <c r="Q27" s="88"/>
      <c r="R27" s="147"/>
      <c r="S27" s="84"/>
      <c r="T27" s="99"/>
      <c r="U27" s="98"/>
    </row>
    <row r="28" spans="1:21" s="96" customFormat="1" x14ac:dyDescent="0.25">
      <c r="A28" s="49">
        <v>23</v>
      </c>
      <c r="B28" s="151"/>
      <c r="C28" s="149"/>
      <c r="D28" s="87"/>
      <c r="E28" s="83"/>
      <c r="F28" s="79"/>
      <c r="G28" s="72"/>
      <c r="H28" s="72"/>
      <c r="I28" s="88"/>
      <c r="J28" s="72"/>
      <c r="K28" s="84"/>
      <c r="L28" s="91"/>
      <c r="M28" s="89"/>
      <c r="N28" s="90"/>
      <c r="O28" s="83"/>
      <c r="P28" s="85"/>
      <c r="Q28" s="88"/>
      <c r="R28" s="147"/>
      <c r="S28" s="84"/>
      <c r="T28" s="99"/>
      <c r="U28" s="98"/>
    </row>
    <row r="29" spans="1:21" s="96" customFormat="1" x14ac:dyDescent="0.25">
      <c r="A29" s="50">
        <v>24</v>
      </c>
      <c r="B29" s="151"/>
      <c r="C29" s="149"/>
      <c r="D29" s="87"/>
      <c r="E29" s="83"/>
      <c r="F29" s="79"/>
      <c r="G29" s="72"/>
      <c r="H29" s="72"/>
      <c r="I29" s="88"/>
      <c r="J29" s="72"/>
      <c r="K29" s="84"/>
      <c r="L29" s="91"/>
      <c r="M29" s="89"/>
      <c r="N29" s="90"/>
      <c r="O29" s="83"/>
      <c r="P29" s="85"/>
      <c r="Q29" s="88"/>
      <c r="R29" s="147"/>
      <c r="S29" s="84"/>
      <c r="T29" s="99"/>
      <c r="U29" s="98"/>
    </row>
    <row r="30" spans="1:21" s="96" customFormat="1" x14ac:dyDescent="0.25">
      <c r="A30" s="49">
        <v>25</v>
      </c>
      <c r="B30" s="151"/>
      <c r="C30" s="149"/>
      <c r="D30" s="87"/>
      <c r="E30" s="83"/>
      <c r="F30" s="79"/>
      <c r="G30" s="72"/>
      <c r="H30" s="72"/>
      <c r="I30" s="88"/>
      <c r="J30" s="72"/>
      <c r="K30" s="84"/>
      <c r="L30" s="91"/>
      <c r="M30" s="89"/>
      <c r="N30" s="90"/>
      <c r="O30" s="83"/>
      <c r="P30" s="85"/>
      <c r="Q30" s="88"/>
      <c r="R30" s="147"/>
      <c r="S30" s="84"/>
      <c r="T30" s="99"/>
      <c r="U30" s="98"/>
    </row>
    <row r="31" spans="1:21" s="96" customFormat="1" x14ac:dyDescent="0.25">
      <c r="A31" s="50">
        <v>26</v>
      </c>
      <c r="B31" s="151"/>
      <c r="C31" s="149"/>
      <c r="D31" s="87"/>
      <c r="E31" s="83"/>
      <c r="F31" s="79"/>
      <c r="G31" s="72"/>
      <c r="H31" s="72"/>
      <c r="I31" s="88"/>
      <c r="J31" s="72"/>
      <c r="K31" s="84"/>
      <c r="L31" s="92"/>
      <c r="M31" s="89"/>
      <c r="N31" s="93"/>
      <c r="O31" s="83"/>
      <c r="P31" s="85"/>
      <c r="Q31" s="88"/>
      <c r="R31" s="147"/>
      <c r="S31" s="84"/>
      <c r="T31" s="99"/>
      <c r="U31" s="98"/>
    </row>
    <row r="32" spans="1:21" s="95" customFormat="1" ht="15.75" customHeight="1" x14ac:dyDescent="0.25">
      <c r="A32" s="50">
        <v>27</v>
      </c>
      <c r="B32" s="151"/>
      <c r="C32" s="149"/>
      <c r="D32" s="87"/>
      <c r="E32" s="83"/>
      <c r="F32" s="79"/>
      <c r="G32" s="71"/>
      <c r="H32" s="72"/>
      <c r="I32" s="88"/>
      <c r="J32" s="72"/>
      <c r="K32" s="84"/>
      <c r="L32" s="87"/>
      <c r="M32" s="89"/>
      <c r="N32" s="90"/>
      <c r="O32" s="83"/>
      <c r="P32" s="85"/>
      <c r="Q32" s="88"/>
      <c r="R32" s="147"/>
      <c r="S32" s="84"/>
      <c r="T32" s="99"/>
      <c r="U32" s="97"/>
    </row>
    <row r="33" spans="1:21" s="95" customFormat="1" ht="15.75" customHeight="1" x14ac:dyDescent="0.25">
      <c r="A33" s="50">
        <v>28</v>
      </c>
      <c r="B33" s="151"/>
      <c r="C33" s="149"/>
      <c r="D33" s="87"/>
      <c r="E33" s="83"/>
      <c r="F33" s="79"/>
      <c r="G33" s="71"/>
      <c r="H33" s="72"/>
      <c r="I33" s="88"/>
      <c r="J33" s="72"/>
      <c r="K33" s="84"/>
      <c r="L33" s="87"/>
      <c r="M33" s="89"/>
      <c r="N33" s="90"/>
      <c r="O33" s="83"/>
      <c r="P33" s="85"/>
      <c r="Q33" s="88"/>
      <c r="R33" s="147"/>
      <c r="S33" s="84"/>
      <c r="T33" s="99"/>
      <c r="U33" s="97"/>
    </row>
    <row r="34" spans="1:21" s="95" customFormat="1" ht="15.75" customHeight="1" x14ac:dyDescent="0.25">
      <c r="A34" s="50">
        <v>29</v>
      </c>
      <c r="B34" s="151"/>
      <c r="C34" s="149"/>
      <c r="D34" s="87"/>
      <c r="E34" s="83"/>
      <c r="F34" s="79"/>
      <c r="G34" s="71"/>
      <c r="H34" s="72"/>
      <c r="I34" s="88"/>
      <c r="J34" s="72"/>
      <c r="K34" s="84"/>
      <c r="L34" s="87"/>
      <c r="M34" s="89"/>
      <c r="N34" s="90"/>
      <c r="O34" s="83"/>
      <c r="P34" s="85"/>
      <c r="Q34" s="88"/>
      <c r="R34" s="147"/>
      <c r="S34" s="84"/>
      <c r="T34" s="99"/>
      <c r="U34" s="97"/>
    </row>
    <row r="35" spans="1:21" s="95" customFormat="1" ht="15.75" customHeight="1" x14ac:dyDescent="0.25">
      <c r="A35" s="50">
        <v>30</v>
      </c>
      <c r="B35" s="151"/>
      <c r="C35" s="149"/>
      <c r="D35" s="87"/>
      <c r="E35" s="83"/>
      <c r="F35" s="79"/>
      <c r="G35" s="71"/>
      <c r="H35" s="72"/>
      <c r="I35" s="88"/>
      <c r="J35" s="72"/>
      <c r="K35" s="84"/>
      <c r="L35" s="87"/>
      <c r="M35" s="89"/>
      <c r="N35" s="90"/>
      <c r="O35" s="83"/>
      <c r="P35" s="85"/>
      <c r="Q35" s="88"/>
      <c r="R35" s="147"/>
      <c r="S35" s="84"/>
      <c r="T35" s="99"/>
      <c r="U35" s="97"/>
    </row>
    <row r="36" spans="1:21" s="95" customFormat="1" ht="15.75" customHeight="1" x14ac:dyDescent="0.25">
      <c r="A36" s="50">
        <v>31</v>
      </c>
      <c r="B36" s="151"/>
      <c r="C36" s="149"/>
      <c r="D36" s="87"/>
      <c r="E36" s="83"/>
      <c r="F36" s="79"/>
      <c r="G36" s="71"/>
      <c r="H36" s="72"/>
      <c r="I36" s="88"/>
      <c r="J36" s="72"/>
      <c r="K36" s="84"/>
      <c r="L36" s="87"/>
      <c r="M36" s="89"/>
      <c r="N36" s="90"/>
      <c r="O36" s="83"/>
      <c r="P36" s="85"/>
      <c r="Q36" s="88"/>
      <c r="R36" s="147"/>
      <c r="S36" s="84"/>
      <c r="T36" s="99"/>
      <c r="U36" s="97"/>
    </row>
    <row r="37" spans="1:21" s="95" customFormat="1" ht="15.75" customHeight="1" x14ac:dyDescent="0.25">
      <c r="A37" s="50">
        <v>32</v>
      </c>
      <c r="B37" s="151"/>
      <c r="C37" s="149"/>
      <c r="D37" s="87"/>
      <c r="E37" s="83"/>
      <c r="F37" s="79"/>
      <c r="G37" s="71"/>
      <c r="H37" s="72"/>
      <c r="I37" s="88"/>
      <c r="J37" s="72"/>
      <c r="K37" s="84"/>
      <c r="L37" s="87"/>
      <c r="M37" s="89"/>
      <c r="N37" s="90"/>
      <c r="O37" s="83"/>
      <c r="P37" s="85"/>
      <c r="Q37" s="88"/>
      <c r="R37" s="147"/>
      <c r="S37" s="84"/>
      <c r="T37" s="99"/>
      <c r="U37" s="97"/>
    </row>
    <row r="38" spans="1:21" s="95" customFormat="1" ht="15.75" customHeight="1" x14ac:dyDescent="0.25">
      <c r="A38" s="50">
        <v>33</v>
      </c>
      <c r="B38" s="151"/>
      <c r="C38" s="149"/>
      <c r="D38" s="87"/>
      <c r="E38" s="83"/>
      <c r="F38" s="79"/>
      <c r="G38" s="71"/>
      <c r="H38" s="72"/>
      <c r="I38" s="88"/>
      <c r="J38" s="72"/>
      <c r="K38" s="84"/>
      <c r="L38" s="87"/>
      <c r="M38" s="89"/>
      <c r="N38" s="90"/>
      <c r="O38" s="83"/>
      <c r="P38" s="85"/>
      <c r="Q38" s="88"/>
      <c r="R38" s="147"/>
      <c r="S38" s="84"/>
      <c r="T38" s="99"/>
      <c r="U38" s="97"/>
    </row>
    <row r="39" spans="1:21" s="95" customFormat="1" ht="15.75" customHeight="1" x14ac:dyDescent="0.25">
      <c r="A39" s="50">
        <v>34</v>
      </c>
      <c r="B39" s="151"/>
      <c r="C39" s="149"/>
      <c r="D39" s="87"/>
      <c r="E39" s="83"/>
      <c r="F39" s="79"/>
      <c r="G39" s="71"/>
      <c r="H39" s="72"/>
      <c r="I39" s="88"/>
      <c r="J39" s="72"/>
      <c r="K39" s="84"/>
      <c r="L39" s="87"/>
      <c r="M39" s="89"/>
      <c r="N39" s="90"/>
      <c r="O39" s="83"/>
      <c r="P39" s="85"/>
      <c r="Q39" s="88"/>
      <c r="R39" s="147"/>
      <c r="S39" s="84"/>
      <c r="T39" s="99"/>
      <c r="U39" s="97"/>
    </row>
    <row r="40" spans="1:21" s="95" customFormat="1" ht="15.75" customHeight="1" x14ac:dyDescent="0.25">
      <c r="A40" s="50">
        <v>35</v>
      </c>
      <c r="B40" s="151"/>
      <c r="C40" s="149"/>
      <c r="D40" s="87"/>
      <c r="E40" s="83"/>
      <c r="F40" s="79"/>
      <c r="G40" s="71"/>
      <c r="H40" s="72"/>
      <c r="I40" s="88"/>
      <c r="J40" s="72"/>
      <c r="K40" s="84"/>
      <c r="L40" s="87"/>
      <c r="M40" s="89"/>
      <c r="N40" s="90"/>
      <c r="O40" s="83"/>
      <c r="P40" s="85"/>
      <c r="Q40" s="88"/>
      <c r="R40" s="147"/>
      <c r="S40" s="84"/>
      <c r="T40" s="99"/>
      <c r="U40" s="97"/>
    </row>
    <row r="41" spans="1:21" s="95" customFormat="1" ht="15.75" customHeight="1" x14ac:dyDescent="0.25">
      <c r="A41" s="50">
        <v>36</v>
      </c>
      <c r="B41" s="151"/>
      <c r="C41" s="149"/>
      <c r="D41" s="87"/>
      <c r="E41" s="83"/>
      <c r="F41" s="79"/>
      <c r="G41" s="71"/>
      <c r="H41" s="72"/>
      <c r="I41" s="88"/>
      <c r="J41" s="72"/>
      <c r="K41" s="84"/>
      <c r="L41" s="87"/>
      <c r="M41" s="89"/>
      <c r="N41" s="90"/>
      <c r="O41" s="83"/>
      <c r="P41" s="85"/>
      <c r="Q41" s="88"/>
      <c r="R41" s="147"/>
      <c r="S41" s="84"/>
      <c r="T41" s="99"/>
      <c r="U41" s="97"/>
    </row>
    <row r="42" spans="1:21" s="95" customFormat="1" ht="15.75" customHeight="1" x14ac:dyDescent="0.25">
      <c r="A42" s="50">
        <v>37</v>
      </c>
      <c r="B42" s="151"/>
      <c r="C42" s="149"/>
      <c r="D42" s="87"/>
      <c r="E42" s="83"/>
      <c r="F42" s="79"/>
      <c r="G42" s="71"/>
      <c r="H42" s="72"/>
      <c r="I42" s="88"/>
      <c r="J42" s="72"/>
      <c r="K42" s="84"/>
      <c r="L42" s="87"/>
      <c r="M42" s="89"/>
      <c r="N42" s="90"/>
      <c r="O42" s="83"/>
      <c r="P42" s="85"/>
      <c r="Q42" s="88"/>
      <c r="R42" s="147"/>
      <c r="S42" s="84"/>
      <c r="T42" s="99"/>
      <c r="U42" s="97"/>
    </row>
    <row r="43" spans="1:21" s="95" customFormat="1" ht="15.75" customHeight="1" x14ac:dyDescent="0.25">
      <c r="A43" s="50">
        <v>38</v>
      </c>
      <c r="B43" s="151"/>
      <c r="C43" s="149"/>
      <c r="D43" s="87"/>
      <c r="E43" s="83"/>
      <c r="F43" s="79"/>
      <c r="G43" s="71"/>
      <c r="H43" s="72"/>
      <c r="I43" s="88"/>
      <c r="J43" s="72"/>
      <c r="K43" s="84"/>
      <c r="L43" s="87"/>
      <c r="M43" s="89"/>
      <c r="N43" s="90"/>
      <c r="O43" s="83"/>
      <c r="P43" s="85"/>
      <c r="Q43" s="88"/>
      <c r="R43" s="147"/>
      <c r="S43" s="84"/>
      <c r="T43" s="99"/>
      <c r="U43" s="97"/>
    </row>
    <row r="44" spans="1:21" s="95" customFormat="1" ht="15.75" customHeight="1" x14ac:dyDescent="0.25">
      <c r="A44" s="50">
        <v>39</v>
      </c>
      <c r="B44" s="151"/>
      <c r="C44" s="149"/>
      <c r="D44" s="87"/>
      <c r="E44" s="83"/>
      <c r="F44" s="79"/>
      <c r="G44" s="71"/>
      <c r="H44" s="72"/>
      <c r="I44" s="88"/>
      <c r="J44" s="72"/>
      <c r="K44" s="84"/>
      <c r="L44" s="87"/>
      <c r="M44" s="89"/>
      <c r="N44" s="90"/>
      <c r="O44" s="83"/>
      <c r="P44" s="85"/>
      <c r="Q44" s="88"/>
      <c r="R44" s="147"/>
      <c r="S44" s="84"/>
      <c r="T44" s="99"/>
      <c r="U44" s="97"/>
    </row>
    <row r="45" spans="1:21" s="95" customFormat="1" ht="15.75" customHeight="1" x14ac:dyDescent="0.25">
      <c r="A45" s="50">
        <v>40</v>
      </c>
      <c r="B45" s="151"/>
      <c r="C45" s="149"/>
      <c r="D45" s="87"/>
      <c r="E45" s="83"/>
      <c r="F45" s="79"/>
      <c r="G45" s="71"/>
      <c r="H45" s="72"/>
      <c r="I45" s="88"/>
      <c r="J45" s="72"/>
      <c r="K45" s="84"/>
      <c r="L45" s="87"/>
      <c r="M45" s="89"/>
      <c r="N45" s="90"/>
      <c r="O45" s="83"/>
      <c r="P45" s="85"/>
      <c r="Q45" s="88"/>
      <c r="R45" s="147"/>
      <c r="S45" s="84"/>
      <c r="T45" s="99"/>
      <c r="U45" s="97"/>
    </row>
    <row r="46" spans="1:21" s="95" customFormat="1" ht="15.75" customHeight="1" x14ac:dyDescent="0.25">
      <c r="A46" s="50">
        <v>41</v>
      </c>
      <c r="B46" s="151"/>
      <c r="C46" s="149"/>
      <c r="D46" s="87"/>
      <c r="E46" s="83"/>
      <c r="F46" s="79"/>
      <c r="G46" s="71"/>
      <c r="H46" s="72"/>
      <c r="I46" s="88"/>
      <c r="J46" s="72"/>
      <c r="K46" s="84"/>
      <c r="L46" s="87"/>
      <c r="M46" s="89"/>
      <c r="N46" s="90"/>
      <c r="O46" s="83"/>
      <c r="P46" s="85"/>
      <c r="Q46" s="88"/>
      <c r="R46" s="147"/>
      <c r="S46" s="84"/>
      <c r="T46" s="99"/>
      <c r="U46" s="97"/>
    </row>
    <row r="47" spans="1:21" s="95" customFormat="1" ht="15.75" customHeight="1" x14ac:dyDescent="0.25">
      <c r="A47" s="50">
        <v>42</v>
      </c>
      <c r="B47" s="151"/>
      <c r="C47" s="149"/>
      <c r="D47" s="87"/>
      <c r="E47" s="83"/>
      <c r="F47" s="79"/>
      <c r="G47" s="71"/>
      <c r="H47" s="72"/>
      <c r="I47" s="88"/>
      <c r="J47" s="72"/>
      <c r="K47" s="84"/>
      <c r="L47" s="87"/>
      <c r="M47" s="89"/>
      <c r="N47" s="90"/>
      <c r="O47" s="83"/>
      <c r="P47" s="85"/>
      <c r="Q47" s="88"/>
      <c r="R47" s="147"/>
      <c r="S47" s="84"/>
      <c r="T47" s="99"/>
      <c r="U47" s="97"/>
    </row>
    <row r="48" spans="1:21" s="95" customFormat="1" ht="15.75" customHeight="1" x14ac:dyDescent="0.25">
      <c r="A48" s="50">
        <v>43</v>
      </c>
      <c r="B48" s="151"/>
      <c r="C48" s="149"/>
      <c r="D48" s="87"/>
      <c r="E48" s="83"/>
      <c r="F48" s="79"/>
      <c r="G48" s="71"/>
      <c r="H48" s="72"/>
      <c r="I48" s="88"/>
      <c r="J48" s="72"/>
      <c r="K48" s="84"/>
      <c r="L48" s="87"/>
      <c r="M48" s="89"/>
      <c r="N48" s="90"/>
      <c r="O48" s="83"/>
      <c r="P48" s="85"/>
      <c r="Q48" s="88"/>
      <c r="R48" s="147"/>
      <c r="S48" s="84"/>
      <c r="T48" s="99"/>
      <c r="U48" s="97"/>
    </row>
    <row r="49" spans="1:21" s="95" customFormat="1" ht="15.75" customHeight="1" x14ac:dyDescent="0.25">
      <c r="A49" s="50">
        <v>44</v>
      </c>
      <c r="B49" s="151"/>
      <c r="C49" s="149"/>
      <c r="D49" s="87"/>
      <c r="E49" s="83"/>
      <c r="F49" s="79"/>
      <c r="G49" s="71"/>
      <c r="H49" s="72"/>
      <c r="I49" s="88"/>
      <c r="J49" s="72"/>
      <c r="K49" s="84"/>
      <c r="L49" s="87"/>
      <c r="M49" s="89"/>
      <c r="N49" s="90"/>
      <c r="O49" s="83"/>
      <c r="P49" s="85"/>
      <c r="Q49" s="88"/>
      <c r="R49" s="147"/>
      <c r="S49" s="84"/>
      <c r="T49" s="99"/>
      <c r="U49" s="97"/>
    </row>
    <row r="50" spans="1:21" s="95" customFormat="1" ht="15.75" customHeight="1" x14ac:dyDescent="0.25">
      <c r="A50" s="50">
        <v>45</v>
      </c>
      <c r="B50" s="151"/>
      <c r="C50" s="149"/>
      <c r="D50" s="87"/>
      <c r="E50" s="83"/>
      <c r="F50" s="79"/>
      <c r="G50" s="71"/>
      <c r="H50" s="72"/>
      <c r="I50" s="88"/>
      <c r="J50" s="72"/>
      <c r="K50" s="84"/>
      <c r="L50" s="87"/>
      <c r="M50" s="89"/>
      <c r="N50" s="90"/>
      <c r="O50" s="83"/>
      <c r="P50" s="85"/>
      <c r="Q50" s="88"/>
      <c r="R50" s="147"/>
      <c r="S50" s="84"/>
      <c r="T50" s="99"/>
      <c r="U50" s="97"/>
    </row>
    <row r="51" spans="1:21" s="95" customFormat="1" ht="15.75" customHeight="1" x14ac:dyDescent="0.25">
      <c r="A51" s="50">
        <v>46</v>
      </c>
      <c r="B51" s="151"/>
      <c r="C51" s="149"/>
      <c r="D51" s="87"/>
      <c r="E51" s="83"/>
      <c r="F51" s="79"/>
      <c r="G51" s="71"/>
      <c r="H51" s="72"/>
      <c r="I51" s="88"/>
      <c r="J51" s="72"/>
      <c r="K51" s="84"/>
      <c r="L51" s="87"/>
      <c r="M51" s="89"/>
      <c r="N51" s="90"/>
      <c r="O51" s="83"/>
      <c r="P51" s="85"/>
      <c r="Q51" s="88"/>
      <c r="R51" s="147"/>
      <c r="S51" s="84"/>
      <c r="T51" s="99"/>
      <c r="U51" s="97"/>
    </row>
    <row r="52" spans="1:21" s="95" customFormat="1" ht="15.75" customHeight="1" x14ac:dyDescent="0.25">
      <c r="A52" s="50">
        <v>47</v>
      </c>
      <c r="B52" s="151"/>
      <c r="C52" s="149"/>
      <c r="D52" s="87"/>
      <c r="E52" s="83"/>
      <c r="F52" s="79"/>
      <c r="G52" s="71"/>
      <c r="H52" s="72"/>
      <c r="I52" s="88"/>
      <c r="J52" s="72"/>
      <c r="K52" s="84"/>
      <c r="L52" s="87"/>
      <c r="M52" s="89"/>
      <c r="N52" s="90"/>
      <c r="O52" s="83"/>
      <c r="P52" s="85"/>
      <c r="Q52" s="88"/>
      <c r="R52" s="147"/>
      <c r="S52" s="84"/>
      <c r="T52" s="99"/>
      <c r="U52" s="97"/>
    </row>
    <row r="53" spans="1:21" s="95" customFormat="1" ht="15.75" customHeight="1" x14ac:dyDescent="0.25">
      <c r="A53" s="50">
        <v>48</v>
      </c>
      <c r="B53" s="151"/>
      <c r="C53" s="149"/>
      <c r="D53" s="87"/>
      <c r="E53" s="83"/>
      <c r="F53" s="79"/>
      <c r="G53" s="71"/>
      <c r="H53" s="72"/>
      <c r="I53" s="88"/>
      <c r="J53" s="72"/>
      <c r="K53" s="84"/>
      <c r="L53" s="87"/>
      <c r="M53" s="89"/>
      <c r="N53" s="90"/>
      <c r="O53" s="83"/>
      <c r="P53" s="85"/>
      <c r="Q53" s="88"/>
      <c r="R53" s="147"/>
      <c r="S53" s="84"/>
      <c r="T53" s="99"/>
      <c r="U53" s="97"/>
    </row>
    <row r="54" spans="1:21" s="95" customFormat="1" ht="15.75" customHeight="1" x14ac:dyDescent="0.25">
      <c r="A54" s="50">
        <v>49</v>
      </c>
      <c r="B54" s="151"/>
      <c r="C54" s="149"/>
      <c r="D54" s="87"/>
      <c r="E54" s="83"/>
      <c r="F54" s="79"/>
      <c r="G54" s="71"/>
      <c r="H54" s="72"/>
      <c r="I54" s="88"/>
      <c r="J54" s="72"/>
      <c r="K54" s="84"/>
      <c r="L54" s="87"/>
      <c r="M54" s="89"/>
      <c r="N54" s="90"/>
      <c r="O54" s="83"/>
      <c r="P54" s="85"/>
      <c r="Q54" s="88"/>
      <c r="R54" s="147"/>
      <c r="S54" s="84"/>
      <c r="T54" s="99"/>
      <c r="U54" s="97"/>
    </row>
    <row r="55" spans="1:21" s="95" customFormat="1" ht="15.75" customHeight="1" x14ac:dyDescent="0.25">
      <c r="A55" s="50">
        <v>50</v>
      </c>
      <c r="B55" s="151"/>
      <c r="C55" s="149"/>
      <c r="D55" s="87"/>
      <c r="E55" s="83"/>
      <c r="F55" s="79"/>
      <c r="G55" s="71"/>
      <c r="H55" s="72"/>
      <c r="I55" s="88"/>
      <c r="J55" s="72"/>
      <c r="K55" s="84"/>
      <c r="L55" s="87"/>
      <c r="M55" s="89"/>
      <c r="N55" s="90"/>
      <c r="O55" s="83"/>
      <c r="P55" s="85"/>
      <c r="Q55" s="88"/>
      <c r="R55" s="147"/>
      <c r="S55" s="84"/>
      <c r="T55" s="99"/>
      <c r="U55" s="97"/>
    </row>
    <row r="56" spans="1:21" s="95" customFormat="1" ht="15.75" customHeight="1" x14ac:dyDescent="0.25">
      <c r="A56" s="50">
        <v>51</v>
      </c>
      <c r="B56" s="151"/>
      <c r="C56" s="149"/>
      <c r="D56" s="87"/>
      <c r="E56" s="83"/>
      <c r="F56" s="79"/>
      <c r="G56" s="71"/>
      <c r="H56" s="72"/>
      <c r="I56" s="88"/>
      <c r="J56" s="72"/>
      <c r="K56" s="84"/>
      <c r="L56" s="87"/>
      <c r="M56" s="89"/>
      <c r="N56" s="90"/>
      <c r="O56" s="83"/>
      <c r="P56" s="85"/>
      <c r="Q56" s="88"/>
      <c r="R56" s="147"/>
      <c r="S56" s="84"/>
      <c r="T56" s="99"/>
      <c r="U56" s="97"/>
    </row>
    <row r="57" spans="1:21" s="95" customFormat="1" ht="15.75" customHeight="1" x14ac:dyDescent="0.25">
      <c r="A57" s="50">
        <v>52</v>
      </c>
      <c r="B57" s="151"/>
      <c r="C57" s="149"/>
      <c r="D57" s="87"/>
      <c r="E57" s="83"/>
      <c r="F57" s="79"/>
      <c r="G57" s="71"/>
      <c r="H57" s="72"/>
      <c r="I57" s="88"/>
      <c r="J57" s="72"/>
      <c r="K57" s="84"/>
      <c r="L57" s="87"/>
      <c r="M57" s="89"/>
      <c r="N57" s="90"/>
      <c r="O57" s="83"/>
      <c r="P57" s="85"/>
      <c r="Q57" s="88"/>
      <c r="R57" s="147"/>
      <c r="S57" s="84"/>
      <c r="T57" s="99"/>
      <c r="U57" s="97"/>
    </row>
    <row r="58" spans="1:21" s="95" customFormat="1" ht="15.75" customHeight="1" x14ac:dyDescent="0.25">
      <c r="A58" s="50">
        <v>53</v>
      </c>
      <c r="B58" s="151"/>
      <c r="C58" s="149"/>
      <c r="D58" s="87"/>
      <c r="E58" s="83"/>
      <c r="F58" s="79"/>
      <c r="G58" s="71"/>
      <c r="H58" s="72"/>
      <c r="I58" s="88"/>
      <c r="J58" s="72"/>
      <c r="K58" s="84"/>
      <c r="L58" s="87"/>
      <c r="M58" s="89"/>
      <c r="N58" s="90"/>
      <c r="O58" s="83"/>
      <c r="P58" s="85"/>
      <c r="Q58" s="88"/>
      <c r="R58" s="147"/>
      <c r="S58" s="84"/>
      <c r="T58" s="99"/>
      <c r="U58" s="97"/>
    </row>
    <row r="59" spans="1:21" s="95" customFormat="1" ht="15.75" customHeight="1" x14ac:dyDescent="0.25">
      <c r="A59" s="50">
        <v>54</v>
      </c>
      <c r="B59" s="151"/>
      <c r="C59" s="149"/>
      <c r="D59" s="87"/>
      <c r="E59" s="83"/>
      <c r="F59" s="79"/>
      <c r="G59" s="71"/>
      <c r="H59" s="72"/>
      <c r="I59" s="88"/>
      <c r="J59" s="72"/>
      <c r="K59" s="84"/>
      <c r="L59" s="87"/>
      <c r="M59" s="89"/>
      <c r="N59" s="90"/>
      <c r="O59" s="83"/>
      <c r="P59" s="85"/>
      <c r="Q59" s="88"/>
      <c r="R59" s="147"/>
      <c r="S59" s="84"/>
      <c r="T59" s="99"/>
      <c r="U59" s="97"/>
    </row>
    <row r="60" spans="1:21" s="95" customFormat="1" ht="15.75" customHeight="1" x14ac:dyDescent="0.25">
      <c r="A60" s="50">
        <v>55</v>
      </c>
      <c r="B60" s="151"/>
      <c r="C60" s="149"/>
      <c r="D60" s="87"/>
      <c r="E60" s="83"/>
      <c r="F60" s="79"/>
      <c r="G60" s="71"/>
      <c r="H60" s="72"/>
      <c r="I60" s="88"/>
      <c r="J60" s="72"/>
      <c r="K60" s="84"/>
      <c r="L60" s="87"/>
      <c r="M60" s="89"/>
      <c r="N60" s="90"/>
      <c r="O60" s="83"/>
      <c r="P60" s="85"/>
      <c r="Q60" s="88"/>
      <c r="R60" s="147"/>
      <c r="S60" s="84"/>
      <c r="T60" s="99"/>
      <c r="U60" s="97"/>
    </row>
    <row r="61" spans="1:21" s="95" customFormat="1" ht="15.75" customHeight="1" x14ac:dyDescent="0.25">
      <c r="A61" s="50">
        <v>56</v>
      </c>
      <c r="B61" s="151"/>
      <c r="C61" s="149"/>
      <c r="D61" s="87"/>
      <c r="E61" s="83"/>
      <c r="F61" s="79"/>
      <c r="G61" s="71"/>
      <c r="H61" s="72"/>
      <c r="I61" s="88"/>
      <c r="J61" s="72"/>
      <c r="K61" s="84"/>
      <c r="L61" s="87"/>
      <c r="M61" s="89"/>
      <c r="N61" s="90"/>
      <c r="O61" s="83"/>
      <c r="P61" s="85"/>
      <c r="Q61" s="88"/>
      <c r="R61" s="147"/>
      <c r="S61" s="84"/>
      <c r="T61" s="99"/>
      <c r="U61" s="97"/>
    </row>
    <row r="62" spans="1:21" s="95" customFormat="1" ht="15.75" customHeight="1" x14ac:dyDescent="0.25">
      <c r="A62" s="50">
        <v>57</v>
      </c>
      <c r="B62" s="151"/>
      <c r="C62" s="149"/>
      <c r="D62" s="87"/>
      <c r="E62" s="83"/>
      <c r="F62" s="79"/>
      <c r="G62" s="71"/>
      <c r="H62" s="72"/>
      <c r="I62" s="88"/>
      <c r="J62" s="72"/>
      <c r="K62" s="84"/>
      <c r="L62" s="87"/>
      <c r="M62" s="89"/>
      <c r="N62" s="90"/>
      <c r="O62" s="83"/>
      <c r="P62" s="85"/>
      <c r="Q62" s="88"/>
      <c r="R62" s="147"/>
      <c r="S62" s="84"/>
      <c r="T62" s="99"/>
      <c r="U62" s="97"/>
    </row>
    <row r="63" spans="1:21" s="95" customFormat="1" ht="15.75" customHeight="1" x14ac:dyDescent="0.25">
      <c r="A63" s="50">
        <v>58</v>
      </c>
      <c r="B63" s="151"/>
      <c r="C63" s="149"/>
      <c r="D63" s="87"/>
      <c r="E63" s="83"/>
      <c r="F63" s="79"/>
      <c r="G63" s="71"/>
      <c r="H63" s="72"/>
      <c r="I63" s="88"/>
      <c r="J63" s="72"/>
      <c r="K63" s="84"/>
      <c r="L63" s="87"/>
      <c r="M63" s="89"/>
      <c r="N63" s="90"/>
      <c r="O63" s="83"/>
      <c r="P63" s="85"/>
      <c r="Q63" s="88"/>
      <c r="R63" s="147"/>
      <c r="S63" s="84"/>
      <c r="T63" s="99"/>
      <c r="U63" s="97"/>
    </row>
    <row r="64" spans="1:21" s="95" customFormat="1" ht="15.75" customHeight="1" x14ac:dyDescent="0.25">
      <c r="A64" s="50">
        <v>59</v>
      </c>
      <c r="B64" s="151"/>
      <c r="C64" s="149"/>
      <c r="D64" s="87"/>
      <c r="E64" s="83"/>
      <c r="F64" s="79"/>
      <c r="G64" s="71"/>
      <c r="H64" s="72"/>
      <c r="I64" s="88"/>
      <c r="J64" s="72"/>
      <c r="K64" s="84"/>
      <c r="L64" s="87"/>
      <c r="M64" s="89"/>
      <c r="N64" s="90"/>
      <c r="O64" s="83"/>
      <c r="P64" s="85"/>
      <c r="Q64" s="88"/>
      <c r="R64" s="147"/>
      <c r="S64" s="84"/>
      <c r="T64" s="99"/>
      <c r="U64" s="97"/>
    </row>
    <row r="65" spans="1:21" s="95" customFormat="1" ht="15.75" customHeight="1" x14ac:dyDescent="0.25">
      <c r="A65" s="50">
        <v>60</v>
      </c>
      <c r="B65" s="151"/>
      <c r="C65" s="149"/>
      <c r="D65" s="87"/>
      <c r="E65" s="83"/>
      <c r="F65" s="79"/>
      <c r="G65" s="71"/>
      <c r="H65" s="72"/>
      <c r="I65" s="88"/>
      <c r="J65" s="72"/>
      <c r="K65" s="84"/>
      <c r="L65" s="87"/>
      <c r="M65" s="89"/>
      <c r="N65" s="90"/>
      <c r="O65" s="83"/>
      <c r="P65" s="85"/>
      <c r="Q65" s="88"/>
      <c r="R65" s="147"/>
      <c r="S65" s="84"/>
      <c r="T65" s="99"/>
      <c r="U65" s="97"/>
    </row>
    <row r="66" spans="1:21" s="95" customFormat="1" ht="15.75" customHeight="1" x14ac:dyDescent="0.25">
      <c r="A66" s="50">
        <v>61</v>
      </c>
      <c r="B66" s="151"/>
      <c r="C66" s="149"/>
      <c r="D66" s="87"/>
      <c r="E66" s="83"/>
      <c r="F66" s="79"/>
      <c r="G66" s="71"/>
      <c r="H66" s="72"/>
      <c r="I66" s="88"/>
      <c r="J66" s="72"/>
      <c r="K66" s="84"/>
      <c r="L66" s="87"/>
      <c r="M66" s="89"/>
      <c r="N66" s="90"/>
      <c r="O66" s="83"/>
      <c r="P66" s="85"/>
      <c r="Q66" s="88"/>
      <c r="R66" s="147"/>
      <c r="S66" s="84"/>
      <c r="T66" s="99"/>
      <c r="U66" s="97"/>
    </row>
    <row r="67" spans="1:21" s="95" customFormat="1" ht="15.75" customHeight="1" x14ac:dyDescent="0.25">
      <c r="A67" s="50">
        <v>62</v>
      </c>
      <c r="B67" s="151"/>
      <c r="C67" s="149"/>
      <c r="D67" s="87"/>
      <c r="E67" s="83"/>
      <c r="F67" s="79"/>
      <c r="G67" s="71"/>
      <c r="H67" s="72"/>
      <c r="I67" s="88"/>
      <c r="J67" s="72"/>
      <c r="K67" s="84"/>
      <c r="L67" s="87"/>
      <c r="M67" s="89"/>
      <c r="N67" s="90"/>
      <c r="O67" s="83"/>
      <c r="P67" s="85"/>
      <c r="Q67" s="88"/>
      <c r="R67" s="147"/>
      <c r="S67" s="84"/>
      <c r="T67" s="99"/>
      <c r="U67" s="97"/>
    </row>
    <row r="68" spans="1:21" s="95" customFormat="1" ht="15.75" customHeight="1" x14ac:dyDescent="0.25">
      <c r="A68" s="50">
        <v>63</v>
      </c>
      <c r="B68" s="151"/>
      <c r="C68" s="149"/>
      <c r="D68" s="87"/>
      <c r="E68" s="83"/>
      <c r="F68" s="79"/>
      <c r="G68" s="71"/>
      <c r="H68" s="72"/>
      <c r="I68" s="88"/>
      <c r="J68" s="72"/>
      <c r="K68" s="84"/>
      <c r="L68" s="87"/>
      <c r="M68" s="89"/>
      <c r="N68" s="90"/>
      <c r="O68" s="83"/>
      <c r="P68" s="85"/>
      <c r="Q68" s="88"/>
      <c r="R68" s="147"/>
      <c r="S68" s="84"/>
      <c r="T68" s="99"/>
      <c r="U68" s="97"/>
    </row>
    <row r="69" spans="1:21" s="95" customFormat="1" ht="15.75" customHeight="1" x14ac:dyDescent="0.25">
      <c r="A69" s="50">
        <v>64</v>
      </c>
      <c r="B69" s="151"/>
      <c r="C69" s="149"/>
      <c r="D69" s="87"/>
      <c r="E69" s="83"/>
      <c r="F69" s="79"/>
      <c r="G69" s="71"/>
      <c r="H69" s="72"/>
      <c r="I69" s="88"/>
      <c r="J69" s="72"/>
      <c r="K69" s="84"/>
      <c r="L69" s="87"/>
      <c r="M69" s="89"/>
      <c r="N69" s="90"/>
      <c r="O69" s="83"/>
      <c r="P69" s="85"/>
      <c r="Q69" s="88"/>
      <c r="R69" s="147"/>
      <c r="S69" s="84"/>
      <c r="T69" s="99"/>
      <c r="U69" s="97"/>
    </row>
    <row r="70" spans="1:21" s="95" customFormat="1" ht="15.75" customHeight="1" x14ac:dyDescent="0.25">
      <c r="A70" s="50">
        <v>65</v>
      </c>
      <c r="B70" s="151"/>
      <c r="C70" s="149"/>
      <c r="D70" s="87"/>
      <c r="E70" s="83"/>
      <c r="F70" s="79"/>
      <c r="G70" s="71"/>
      <c r="H70" s="72"/>
      <c r="I70" s="88"/>
      <c r="J70" s="72"/>
      <c r="K70" s="84"/>
      <c r="L70" s="87"/>
      <c r="M70" s="89"/>
      <c r="N70" s="90"/>
      <c r="O70" s="83"/>
      <c r="P70" s="85"/>
      <c r="Q70" s="88"/>
      <c r="R70" s="147"/>
      <c r="S70" s="84"/>
      <c r="T70" s="99"/>
      <c r="U70" s="97"/>
    </row>
    <row r="71" spans="1:21" s="95" customFormat="1" ht="15.75" customHeight="1" x14ac:dyDescent="0.25">
      <c r="A71" s="50">
        <v>66</v>
      </c>
      <c r="B71" s="151"/>
      <c r="C71" s="149"/>
      <c r="D71" s="87"/>
      <c r="E71" s="83"/>
      <c r="F71" s="79"/>
      <c r="G71" s="71"/>
      <c r="H71" s="72"/>
      <c r="I71" s="88"/>
      <c r="J71" s="72"/>
      <c r="K71" s="84"/>
      <c r="L71" s="87"/>
      <c r="M71" s="89"/>
      <c r="N71" s="90"/>
      <c r="O71" s="83"/>
      <c r="P71" s="85"/>
      <c r="Q71" s="88"/>
      <c r="R71" s="147"/>
      <c r="S71" s="84"/>
      <c r="T71" s="99"/>
      <c r="U71" s="97"/>
    </row>
    <row r="72" spans="1:21" s="95" customFormat="1" ht="15.75" customHeight="1" x14ac:dyDescent="0.25">
      <c r="A72" s="50">
        <v>67</v>
      </c>
      <c r="B72" s="151"/>
      <c r="C72" s="149"/>
      <c r="D72" s="87"/>
      <c r="E72" s="83"/>
      <c r="F72" s="79"/>
      <c r="G72" s="71"/>
      <c r="H72" s="72"/>
      <c r="I72" s="88"/>
      <c r="J72" s="72"/>
      <c r="K72" s="84"/>
      <c r="L72" s="87"/>
      <c r="M72" s="89"/>
      <c r="N72" s="90"/>
      <c r="O72" s="83"/>
      <c r="P72" s="85"/>
      <c r="Q72" s="88"/>
      <c r="R72" s="147"/>
      <c r="S72" s="84"/>
      <c r="T72" s="99"/>
      <c r="U72" s="97"/>
    </row>
    <row r="73" spans="1:21" s="95" customFormat="1" ht="15.75" customHeight="1" x14ac:dyDescent="0.25">
      <c r="A73" s="50">
        <v>68</v>
      </c>
      <c r="B73" s="151"/>
      <c r="C73" s="149"/>
      <c r="D73" s="87"/>
      <c r="E73" s="83"/>
      <c r="F73" s="79"/>
      <c r="G73" s="71"/>
      <c r="H73" s="72"/>
      <c r="I73" s="88"/>
      <c r="J73" s="72"/>
      <c r="K73" s="84"/>
      <c r="L73" s="87"/>
      <c r="M73" s="89"/>
      <c r="N73" s="90"/>
      <c r="O73" s="83"/>
      <c r="P73" s="85"/>
      <c r="Q73" s="88"/>
      <c r="R73" s="147"/>
      <c r="S73" s="84"/>
      <c r="T73" s="99"/>
      <c r="U73" s="97"/>
    </row>
    <row r="74" spans="1:21" s="95" customFormat="1" ht="15.75" customHeight="1" x14ac:dyDescent="0.25">
      <c r="A74" s="50">
        <v>69</v>
      </c>
      <c r="B74" s="151"/>
      <c r="C74" s="149"/>
      <c r="D74" s="87"/>
      <c r="E74" s="83"/>
      <c r="F74" s="79"/>
      <c r="G74" s="71"/>
      <c r="H74" s="72"/>
      <c r="I74" s="88"/>
      <c r="J74" s="72"/>
      <c r="K74" s="84"/>
      <c r="L74" s="87"/>
      <c r="M74" s="89"/>
      <c r="N74" s="90"/>
      <c r="O74" s="83"/>
      <c r="P74" s="85"/>
      <c r="Q74" s="88"/>
      <c r="R74" s="147"/>
      <c r="S74" s="84"/>
      <c r="T74" s="99"/>
      <c r="U74" s="97"/>
    </row>
    <row r="75" spans="1:21" s="95" customFormat="1" ht="15.75" customHeight="1" x14ac:dyDescent="0.25">
      <c r="A75" s="50">
        <v>70</v>
      </c>
      <c r="B75" s="151"/>
      <c r="C75" s="149"/>
      <c r="D75" s="87"/>
      <c r="E75" s="83"/>
      <c r="F75" s="79"/>
      <c r="G75" s="71"/>
      <c r="H75" s="72"/>
      <c r="I75" s="88"/>
      <c r="J75" s="72"/>
      <c r="K75" s="84"/>
      <c r="L75" s="87"/>
      <c r="M75" s="89"/>
      <c r="N75" s="90"/>
      <c r="O75" s="83"/>
      <c r="P75" s="85"/>
      <c r="Q75" s="88"/>
      <c r="R75" s="147"/>
      <c r="S75" s="84"/>
      <c r="T75" s="99"/>
      <c r="U75" s="97"/>
    </row>
    <row r="76" spans="1:21" s="95" customFormat="1" ht="15.75" customHeight="1" x14ac:dyDescent="0.25">
      <c r="A76" s="50">
        <v>71</v>
      </c>
      <c r="B76" s="151"/>
      <c r="C76" s="149"/>
      <c r="D76" s="87"/>
      <c r="E76" s="83"/>
      <c r="F76" s="79"/>
      <c r="G76" s="71"/>
      <c r="H76" s="72"/>
      <c r="I76" s="88"/>
      <c r="J76" s="72"/>
      <c r="K76" s="84"/>
      <c r="L76" s="87"/>
      <c r="M76" s="89"/>
      <c r="N76" s="90"/>
      <c r="O76" s="83"/>
      <c r="P76" s="85"/>
      <c r="Q76" s="88"/>
      <c r="R76" s="147"/>
      <c r="S76" s="84"/>
      <c r="T76" s="99"/>
      <c r="U76" s="97"/>
    </row>
    <row r="77" spans="1:21" s="95" customFormat="1" ht="15.75" customHeight="1" x14ac:dyDescent="0.25">
      <c r="A77" s="50">
        <v>72</v>
      </c>
      <c r="B77" s="151"/>
      <c r="C77" s="149"/>
      <c r="D77" s="87"/>
      <c r="E77" s="83"/>
      <c r="F77" s="79"/>
      <c r="G77" s="71"/>
      <c r="H77" s="72"/>
      <c r="I77" s="88"/>
      <c r="J77" s="72"/>
      <c r="K77" s="84"/>
      <c r="L77" s="87"/>
      <c r="M77" s="89"/>
      <c r="N77" s="90"/>
      <c r="O77" s="83"/>
      <c r="P77" s="85"/>
      <c r="Q77" s="88"/>
      <c r="R77" s="147"/>
      <c r="S77" s="84"/>
      <c r="T77" s="99"/>
      <c r="U77" s="97"/>
    </row>
    <row r="78" spans="1:21" s="95" customFormat="1" ht="15.75" customHeight="1" x14ac:dyDescent="0.25">
      <c r="A78" s="50">
        <v>73</v>
      </c>
      <c r="B78" s="151"/>
      <c r="C78" s="149"/>
      <c r="D78" s="87"/>
      <c r="E78" s="83"/>
      <c r="F78" s="79"/>
      <c r="G78" s="71"/>
      <c r="H78" s="72"/>
      <c r="I78" s="88"/>
      <c r="J78" s="72"/>
      <c r="K78" s="84"/>
      <c r="L78" s="87"/>
      <c r="M78" s="89"/>
      <c r="N78" s="90"/>
      <c r="O78" s="83"/>
      <c r="P78" s="85"/>
      <c r="Q78" s="88"/>
      <c r="R78" s="147"/>
      <c r="S78" s="84"/>
      <c r="T78" s="99"/>
      <c r="U78" s="97"/>
    </row>
    <row r="79" spans="1:21" s="95" customFormat="1" ht="15.75" customHeight="1" x14ac:dyDescent="0.25">
      <c r="A79" s="50">
        <v>74</v>
      </c>
      <c r="B79" s="151"/>
      <c r="C79" s="149"/>
      <c r="D79" s="87"/>
      <c r="E79" s="83"/>
      <c r="F79" s="79"/>
      <c r="G79" s="71"/>
      <c r="H79" s="72"/>
      <c r="I79" s="88"/>
      <c r="J79" s="72"/>
      <c r="K79" s="84"/>
      <c r="L79" s="87"/>
      <c r="M79" s="89"/>
      <c r="N79" s="90"/>
      <c r="O79" s="83"/>
      <c r="P79" s="85"/>
      <c r="Q79" s="88"/>
      <c r="R79" s="147"/>
      <c r="S79" s="84"/>
      <c r="T79" s="99"/>
      <c r="U79" s="97"/>
    </row>
    <row r="80" spans="1:21" s="95" customFormat="1" ht="15.75" customHeight="1" x14ac:dyDescent="0.25">
      <c r="A80" s="50">
        <v>75</v>
      </c>
      <c r="B80" s="151"/>
      <c r="C80" s="149"/>
      <c r="D80" s="87"/>
      <c r="E80" s="83"/>
      <c r="F80" s="79"/>
      <c r="G80" s="71"/>
      <c r="H80" s="72"/>
      <c r="I80" s="88"/>
      <c r="J80" s="72"/>
      <c r="K80" s="84"/>
      <c r="L80" s="87"/>
      <c r="M80" s="89"/>
      <c r="N80" s="90"/>
      <c r="O80" s="83"/>
      <c r="P80" s="85"/>
      <c r="Q80" s="88"/>
      <c r="R80" s="147"/>
      <c r="S80" s="84"/>
      <c r="T80" s="99"/>
      <c r="U80" s="97"/>
    </row>
    <row r="81" spans="1:21" s="95" customFormat="1" ht="15.75" customHeight="1" x14ac:dyDescent="0.25">
      <c r="A81" s="50">
        <v>76</v>
      </c>
      <c r="B81" s="151"/>
      <c r="C81" s="149"/>
      <c r="D81" s="87"/>
      <c r="E81" s="83"/>
      <c r="F81" s="79"/>
      <c r="G81" s="71"/>
      <c r="H81" s="72"/>
      <c r="I81" s="88"/>
      <c r="J81" s="72"/>
      <c r="K81" s="84"/>
      <c r="L81" s="87"/>
      <c r="M81" s="89"/>
      <c r="N81" s="90"/>
      <c r="O81" s="83"/>
      <c r="P81" s="85"/>
      <c r="Q81" s="88"/>
      <c r="R81" s="147"/>
      <c r="S81" s="84"/>
      <c r="T81" s="99"/>
      <c r="U81" s="97"/>
    </row>
    <row r="82" spans="1:21" s="95" customFormat="1" ht="15.75" customHeight="1" x14ac:dyDescent="0.25">
      <c r="A82" s="50">
        <v>77</v>
      </c>
      <c r="B82" s="151"/>
      <c r="C82" s="149"/>
      <c r="D82" s="87"/>
      <c r="E82" s="83"/>
      <c r="F82" s="79"/>
      <c r="G82" s="71"/>
      <c r="H82" s="72"/>
      <c r="I82" s="88"/>
      <c r="J82" s="72"/>
      <c r="K82" s="84"/>
      <c r="L82" s="87"/>
      <c r="M82" s="89"/>
      <c r="N82" s="90"/>
      <c r="O82" s="83"/>
      <c r="P82" s="85"/>
      <c r="Q82" s="88"/>
      <c r="R82" s="147"/>
      <c r="S82" s="84"/>
      <c r="T82" s="99"/>
      <c r="U82" s="97"/>
    </row>
    <row r="83" spans="1:21" s="95" customFormat="1" ht="15.75" customHeight="1" x14ac:dyDescent="0.25">
      <c r="A83" s="50">
        <v>78</v>
      </c>
      <c r="B83" s="151"/>
      <c r="C83" s="149"/>
      <c r="D83" s="87"/>
      <c r="E83" s="83"/>
      <c r="F83" s="79"/>
      <c r="G83" s="71"/>
      <c r="H83" s="72"/>
      <c r="I83" s="88"/>
      <c r="J83" s="72"/>
      <c r="K83" s="84"/>
      <c r="L83" s="87"/>
      <c r="M83" s="89"/>
      <c r="N83" s="90"/>
      <c r="O83" s="83"/>
      <c r="P83" s="85"/>
      <c r="Q83" s="88"/>
      <c r="R83" s="147"/>
      <c r="S83" s="84"/>
      <c r="T83" s="99"/>
      <c r="U83" s="97"/>
    </row>
    <row r="84" spans="1:21" s="95" customFormat="1" ht="15.75" customHeight="1" x14ac:dyDescent="0.25">
      <c r="A84" s="50">
        <v>79</v>
      </c>
      <c r="B84" s="151"/>
      <c r="C84" s="149"/>
      <c r="D84" s="87"/>
      <c r="E84" s="83"/>
      <c r="F84" s="79"/>
      <c r="G84" s="71"/>
      <c r="H84" s="72"/>
      <c r="I84" s="88"/>
      <c r="J84" s="72"/>
      <c r="K84" s="84"/>
      <c r="L84" s="87"/>
      <c r="M84" s="89"/>
      <c r="N84" s="90"/>
      <c r="O84" s="83"/>
      <c r="P84" s="85"/>
      <c r="Q84" s="88"/>
      <c r="R84" s="147"/>
      <c r="S84" s="84"/>
      <c r="T84" s="99"/>
      <c r="U84" s="97"/>
    </row>
    <row r="85" spans="1:21" s="95" customFormat="1" ht="15.75" customHeight="1" x14ac:dyDescent="0.25">
      <c r="A85" s="50">
        <v>80</v>
      </c>
      <c r="B85" s="151"/>
      <c r="C85" s="149"/>
      <c r="D85" s="87"/>
      <c r="E85" s="83"/>
      <c r="F85" s="79"/>
      <c r="G85" s="71"/>
      <c r="H85" s="72"/>
      <c r="I85" s="88"/>
      <c r="J85" s="72"/>
      <c r="K85" s="84"/>
      <c r="L85" s="87"/>
      <c r="M85" s="89"/>
      <c r="N85" s="90"/>
      <c r="O85" s="83"/>
      <c r="P85" s="85"/>
      <c r="Q85" s="88"/>
      <c r="R85" s="147"/>
      <c r="S85" s="84"/>
      <c r="T85" s="99"/>
      <c r="U85" s="97"/>
    </row>
    <row r="86" spans="1:21" s="95" customFormat="1" ht="15.75" customHeight="1" x14ac:dyDescent="0.25">
      <c r="A86" s="50">
        <v>81</v>
      </c>
      <c r="B86" s="151"/>
      <c r="C86" s="149"/>
      <c r="D86" s="87"/>
      <c r="E86" s="83"/>
      <c r="F86" s="79"/>
      <c r="G86" s="71"/>
      <c r="H86" s="72"/>
      <c r="I86" s="88"/>
      <c r="J86" s="72"/>
      <c r="K86" s="84"/>
      <c r="L86" s="87"/>
      <c r="M86" s="89"/>
      <c r="N86" s="90"/>
      <c r="O86" s="83"/>
      <c r="P86" s="85"/>
      <c r="Q86" s="88"/>
      <c r="R86" s="147"/>
      <c r="S86" s="84"/>
      <c r="T86" s="99"/>
      <c r="U86" s="97"/>
    </row>
    <row r="87" spans="1:21" s="95" customFormat="1" ht="15.75" customHeight="1" x14ac:dyDescent="0.25">
      <c r="A87" s="50">
        <v>82</v>
      </c>
      <c r="B87" s="151"/>
      <c r="C87" s="149"/>
      <c r="D87" s="87"/>
      <c r="E87" s="83"/>
      <c r="F87" s="79"/>
      <c r="G87" s="71"/>
      <c r="H87" s="72"/>
      <c r="I87" s="88"/>
      <c r="J87" s="72"/>
      <c r="K87" s="84"/>
      <c r="L87" s="87"/>
      <c r="M87" s="89"/>
      <c r="N87" s="90"/>
      <c r="O87" s="83"/>
      <c r="P87" s="85"/>
      <c r="Q87" s="88"/>
      <c r="R87" s="147"/>
      <c r="S87" s="84"/>
      <c r="T87" s="99"/>
      <c r="U87" s="97"/>
    </row>
    <row r="88" spans="1:21" s="95" customFormat="1" ht="15.75" customHeight="1" x14ac:dyDescent="0.25">
      <c r="A88" s="50">
        <v>83</v>
      </c>
      <c r="B88" s="151"/>
      <c r="C88" s="149"/>
      <c r="D88" s="87"/>
      <c r="E88" s="83"/>
      <c r="F88" s="79"/>
      <c r="G88" s="71"/>
      <c r="H88" s="72"/>
      <c r="I88" s="88"/>
      <c r="J88" s="72"/>
      <c r="K88" s="84"/>
      <c r="L88" s="87"/>
      <c r="M88" s="89"/>
      <c r="N88" s="90"/>
      <c r="O88" s="83"/>
      <c r="P88" s="85"/>
      <c r="Q88" s="88"/>
      <c r="R88" s="147"/>
      <c r="S88" s="84"/>
      <c r="T88" s="99"/>
      <c r="U88" s="97"/>
    </row>
    <row r="89" spans="1:21" s="95" customFormat="1" ht="15.75" customHeight="1" x14ac:dyDescent="0.25">
      <c r="A89" s="50">
        <v>84</v>
      </c>
      <c r="B89" s="151"/>
      <c r="C89" s="149"/>
      <c r="D89" s="87"/>
      <c r="E89" s="83"/>
      <c r="F89" s="79"/>
      <c r="G89" s="71"/>
      <c r="H89" s="72"/>
      <c r="I89" s="88"/>
      <c r="J89" s="72"/>
      <c r="K89" s="84"/>
      <c r="L89" s="87"/>
      <c r="M89" s="89"/>
      <c r="N89" s="90"/>
      <c r="O89" s="83"/>
      <c r="P89" s="85"/>
      <c r="Q89" s="88"/>
      <c r="R89" s="147"/>
      <c r="S89" s="84"/>
      <c r="T89" s="99"/>
      <c r="U89" s="97"/>
    </row>
    <row r="90" spans="1:21" s="95" customFormat="1" ht="15.75" customHeight="1" x14ac:dyDescent="0.25">
      <c r="A90" s="50">
        <v>85</v>
      </c>
      <c r="B90" s="151"/>
      <c r="C90" s="149"/>
      <c r="D90" s="87"/>
      <c r="E90" s="83"/>
      <c r="F90" s="79"/>
      <c r="G90" s="71"/>
      <c r="H90" s="72"/>
      <c r="I90" s="88"/>
      <c r="J90" s="72"/>
      <c r="K90" s="84"/>
      <c r="L90" s="87"/>
      <c r="M90" s="89"/>
      <c r="N90" s="90"/>
      <c r="O90" s="83"/>
      <c r="P90" s="85"/>
      <c r="Q90" s="88"/>
      <c r="R90" s="147"/>
      <c r="S90" s="84"/>
      <c r="T90" s="99"/>
      <c r="U90" s="97"/>
    </row>
    <row r="91" spans="1:21" s="95" customFormat="1" ht="15.75" customHeight="1" x14ac:dyDescent="0.25">
      <c r="A91" s="50">
        <v>86</v>
      </c>
      <c r="B91" s="151"/>
      <c r="C91" s="149"/>
      <c r="D91" s="87"/>
      <c r="E91" s="83"/>
      <c r="F91" s="79"/>
      <c r="G91" s="71"/>
      <c r="H91" s="72"/>
      <c r="I91" s="88"/>
      <c r="J91" s="72"/>
      <c r="K91" s="84"/>
      <c r="L91" s="87"/>
      <c r="M91" s="89"/>
      <c r="N91" s="90"/>
      <c r="O91" s="83"/>
      <c r="P91" s="85"/>
      <c r="Q91" s="88"/>
      <c r="R91" s="147"/>
      <c r="S91" s="84"/>
      <c r="T91" s="99"/>
      <c r="U91" s="97"/>
    </row>
    <row r="92" spans="1:21" s="95" customFormat="1" ht="15.75" customHeight="1" x14ac:dyDescent="0.25">
      <c r="A92" s="50">
        <v>87</v>
      </c>
      <c r="B92" s="151"/>
      <c r="C92" s="149"/>
      <c r="D92" s="87"/>
      <c r="E92" s="83"/>
      <c r="F92" s="79"/>
      <c r="G92" s="71"/>
      <c r="H92" s="72"/>
      <c r="I92" s="88"/>
      <c r="J92" s="72"/>
      <c r="K92" s="84"/>
      <c r="L92" s="87"/>
      <c r="M92" s="89"/>
      <c r="N92" s="90"/>
      <c r="O92" s="83"/>
      <c r="P92" s="85"/>
      <c r="Q92" s="88"/>
      <c r="R92" s="147"/>
      <c r="S92" s="84"/>
      <c r="T92" s="99"/>
      <c r="U92" s="97"/>
    </row>
    <row r="93" spans="1:21" s="95" customFormat="1" ht="15.75" customHeight="1" x14ac:dyDescent="0.25">
      <c r="A93" s="50">
        <v>88</v>
      </c>
      <c r="B93" s="151"/>
      <c r="C93" s="149"/>
      <c r="D93" s="87"/>
      <c r="E93" s="83"/>
      <c r="F93" s="79"/>
      <c r="G93" s="71"/>
      <c r="H93" s="72"/>
      <c r="I93" s="88"/>
      <c r="J93" s="72"/>
      <c r="K93" s="84"/>
      <c r="L93" s="87"/>
      <c r="M93" s="89"/>
      <c r="N93" s="90"/>
      <c r="O93" s="83"/>
      <c r="P93" s="85"/>
      <c r="Q93" s="88"/>
      <c r="R93" s="147"/>
      <c r="S93" s="84"/>
      <c r="T93" s="99"/>
      <c r="U93" s="97"/>
    </row>
    <row r="94" spans="1:21" s="95" customFormat="1" ht="15.75" customHeight="1" x14ac:dyDescent="0.25">
      <c r="A94" s="50">
        <v>89</v>
      </c>
      <c r="B94" s="151"/>
      <c r="C94" s="149"/>
      <c r="D94" s="87"/>
      <c r="E94" s="83"/>
      <c r="F94" s="79"/>
      <c r="G94" s="71"/>
      <c r="H94" s="72"/>
      <c r="I94" s="88"/>
      <c r="J94" s="72"/>
      <c r="K94" s="84"/>
      <c r="L94" s="87"/>
      <c r="M94" s="89"/>
      <c r="N94" s="90"/>
      <c r="O94" s="83"/>
      <c r="P94" s="85"/>
      <c r="Q94" s="88"/>
      <c r="R94" s="147"/>
      <c r="S94" s="84"/>
      <c r="T94" s="99"/>
      <c r="U94" s="97"/>
    </row>
    <row r="95" spans="1:21" s="95" customFormat="1" ht="15.75" customHeight="1" x14ac:dyDescent="0.25">
      <c r="A95" s="50">
        <v>90</v>
      </c>
      <c r="B95" s="151"/>
      <c r="C95" s="149"/>
      <c r="D95" s="87"/>
      <c r="E95" s="83"/>
      <c r="F95" s="79"/>
      <c r="G95" s="71"/>
      <c r="H95" s="72"/>
      <c r="I95" s="88"/>
      <c r="J95" s="72"/>
      <c r="K95" s="84"/>
      <c r="L95" s="87"/>
      <c r="M95" s="89"/>
      <c r="N95" s="90"/>
      <c r="O95" s="83"/>
      <c r="P95" s="85"/>
      <c r="Q95" s="88"/>
      <c r="R95" s="147"/>
      <c r="S95" s="84"/>
      <c r="T95" s="99"/>
      <c r="U95" s="97"/>
    </row>
    <row r="96" spans="1:21" s="95" customFormat="1" ht="15.75" customHeight="1" x14ac:dyDescent="0.25">
      <c r="A96" s="50">
        <v>91</v>
      </c>
      <c r="B96" s="151"/>
      <c r="C96" s="149"/>
      <c r="D96" s="87"/>
      <c r="E96" s="83"/>
      <c r="F96" s="79"/>
      <c r="G96" s="71"/>
      <c r="H96" s="72"/>
      <c r="I96" s="88"/>
      <c r="J96" s="72"/>
      <c r="K96" s="84"/>
      <c r="L96" s="87"/>
      <c r="M96" s="89"/>
      <c r="N96" s="90"/>
      <c r="O96" s="83"/>
      <c r="P96" s="85"/>
      <c r="Q96" s="88"/>
      <c r="R96" s="147"/>
      <c r="S96" s="84"/>
      <c r="T96" s="99"/>
      <c r="U96" s="97"/>
    </row>
    <row r="97" spans="1:21" s="95" customFormat="1" ht="15.75" customHeight="1" x14ac:dyDescent="0.25">
      <c r="A97" s="50">
        <v>92</v>
      </c>
      <c r="B97" s="151"/>
      <c r="C97" s="149"/>
      <c r="D97" s="87"/>
      <c r="E97" s="83"/>
      <c r="F97" s="79"/>
      <c r="G97" s="71"/>
      <c r="H97" s="72"/>
      <c r="I97" s="88"/>
      <c r="J97" s="72"/>
      <c r="K97" s="84"/>
      <c r="L97" s="87"/>
      <c r="M97" s="89"/>
      <c r="N97" s="90"/>
      <c r="O97" s="83"/>
      <c r="P97" s="85"/>
      <c r="Q97" s="88"/>
      <c r="R97" s="147"/>
      <c r="S97" s="84"/>
      <c r="T97" s="99"/>
      <c r="U97" s="97"/>
    </row>
    <row r="98" spans="1:21" s="95" customFormat="1" ht="15.75" customHeight="1" x14ac:dyDescent="0.25">
      <c r="A98" s="50">
        <v>93</v>
      </c>
      <c r="B98" s="151"/>
      <c r="C98" s="149"/>
      <c r="D98" s="87"/>
      <c r="E98" s="83"/>
      <c r="F98" s="79"/>
      <c r="G98" s="71"/>
      <c r="H98" s="72"/>
      <c r="I98" s="88"/>
      <c r="J98" s="72"/>
      <c r="K98" s="84"/>
      <c r="L98" s="87"/>
      <c r="M98" s="89"/>
      <c r="N98" s="90"/>
      <c r="O98" s="83"/>
      <c r="P98" s="85"/>
      <c r="Q98" s="88"/>
      <c r="R98" s="147"/>
      <c r="S98" s="84"/>
      <c r="T98" s="99"/>
      <c r="U98" s="97"/>
    </row>
    <row r="99" spans="1:21" s="95" customFormat="1" ht="15.75" customHeight="1" x14ac:dyDescent="0.25">
      <c r="A99" s="50">
        <v>94</v>
      </c>
      <c r="B99" s="151"/>
      <c r="C99" s="149"/>
      <c r="D99" s="87"/>
      <c r="E99" s="83"/>
      <c r="F99" s="79"/>
      <c r="G99" s="71"/>
      <c r="H99" s="72"/>
      <c r="I99" s="88"/>
      <c r="J99" s="72"/>
      <c r="K99" s="84"/>
      <c r="L99" s="87"/>
      <c r="M99" s="89"/>
      <c r="N99" s="90"/>
      <c r="O99" s="83"/>
      <c r="P99" s="85"/>
      <c r="Q99" s="88"/>
      <c r="R99" s="147"/>
      <c r="S99" s="84"/>
      <c r="T99" s="99"/>
      <c r="U99" s="97"/>
    </row>
    <row r="100" spans="1:21" s="95" customFormat="1" ht="15.75" customHeight="1" x14ac:dyDescent="0.25">
      <c r="A100" s="50">
        <v>95</v>
      </c>
      <c r="B100" s="151"/>
      <c r="C100" s="149"/>
      <c r="D100" s="87"/>
      <c r="E100" s="83"/>
      <c r="F100" s="79"/>
      <c r="G100" s="71"/>
      <c r="H100" s="72"/>
      <c r="I100" s="88"/>
      <c r="J100" s="72"/>
      <c r="K100" s="84"/>
      <c r="L100" s="87"/>
      <c r="M100" s="89"/>
      <c r="N100" s="90"/>
      <c r="O100" s="83"/>
      <c r="P100" s="85"/>
      <c r="Q100" s="88"/>
      <c r="R100" s="147"/>
      <c r="S100" s="84"/>
      <c r="T100" s="99"/>
      <c r="U100" s="97"/>
    </row>
    <row r="101" spans="1:21" s="95" customFormat="1" ht="15.75" customHeight="1" x14ac:dyDescent="0.25">
      <c r="A101" s="50">
        <v>96</v>
      </c>
      <c r="B101" s="151"/>
      <c r="C101" s="149"/>
      <c r="D101" s="87"/>
      <c r="E101" s="83"/>
      <c r="F101" s="79"/>
      <c r="G101" s="71"/>
      <c r="H101" s="72"/>
      <c r="I101" s="88"/>
      <c r="J101" s="72"/>
      <c r="K101" s="84"/>
      <c r="L101" s="87"/>
      <c r="M101" s="89"/>
      <c r="N101" s="90"/>
      <c r="O101" s="83"/>
      <c r="P101" s="85"/>
      <c r="Q101" s="88"/>
      <c r="R101" s="147"/>
      <c r="S101" s="84"/>
      <c r="T101" s="99"/>
      <c r="U101" s="97"/>
    </row>
    <row r="102" spans="1:21" s="95" customFormat="1" ht="15.75" customHeight="1" x14ac:dyDescent="0.25">
      <c r="A102" s="50">
        <v>97</v>
      </c>
      <c r="B102" s="151"/>
      <c r="C102" s="149"/>
      <c r="D102" s="87"/>
      <c r="E102" s="83"/>
      <c r="F102" s="79"/>
      <c r="G102" s="71"/>
      <c r="H102" s="72"/>
      <c r="I102" s="88"/>
      <c r="J102" s="72"/>
      <c r="K102" s="84"/>
      <c r="L102" s="87"/>
      <c r="M102" s="89"/>
      <c r="N102" s="90"/>
      <c r="O102" s="83"/>
      <c r="P102" s="85"/>
      <c r="Q102" s="88"/>
      <c r="R102" s="147"/>
      <c r="S102" s="84"/>
      <c r="T102" s="99"/>
      <c r="U102" s="97"/>
    </row>
    <row r="103" spans="1:21" s="95" customFormat="1" ht="15.75" customHeight="1" x14ac:dyDescent="0.25">
      <c r="A103" s="50">
        <v>98</v>
      </c>
      <c r="B103" s="151"/>
      <c r="C103" s="149"/>
      <c r="D103" s="87"/>
      <c r="E103" s="83"/>
      <c r="F103" s="79"/>
      <c r="G103" s="71"/>
      <c r="H103" s="72"/>
      <c r="I103" s="88"/>
      <c r="J103" s="72"/>
      <c r="K103" s="84"/>
      <c r="L103" s="87"/>
      <c r="M103" s="89"/>
      <c r="N103" s="90"/>
      <c r="O103" s="83"/>
      <c r="P103" s="85"/>
      <c r="Q103" s="88"/>
      <c r="R103" s="147"/>
      <c r="S103" s="84"/>
      <c r="T103" s="99"/>
      <c r="U103" s="97"/>
    </row>
    <row r="104" spans="1:21" s="95" customFormat="1" ht="15.75" customHeight="1" x14ac:dyDescent="0.25">
      <c r="A104" s="50">
        <v>99</v>
      </c>
      <c r="B104" s="151"/>
      <c r="C104" s="149"/>
      <c r="D104" s="87"/>
      <c r="E104" s="83"/>
      <c r="F104" s="79"/>
      <c r="G104" s="71"/>
      <c r="H104" s="72"/>
      <c r="I104" s="88"/>
      <c r="J104" s="72"/>
      <c r="K104" s="84"/>
      <c r="L104" s="87"/>
      <c r="M104" s="89"/>
      <c r="N104" s="90"/>
      <c r="O104" s="83"/>
      <c r="P104" s="85"/>
      <c r="Q104" s="88"/>
      <c r="R104" s="147"/>
      <c r="S104" s="84"/>
      <c r="T104" s="99"/>
      <c r="U104" s="97"/>
    </row>
    <row r="105" spans="1:21" s="95" customFormat="1" ht="15.75" customHeight="1" x14ac:dyDescent="0.25">
      <c r="A105" s="50">
        <v>100</v>
      </c>
      <c r="B105" s="151"/>
      <c r="C105" s="149"/>
      <c r="D105" s="87"/>
      <c r="E105" s="83"/>
      <c r="F105" s="79"/>
      <c r="G105" s="71"/>
      <c r="H105" s="72"/>
      <c r="I105" s="88"/>
      <c r="J105" s="72"/>
      <c r="K105" s="84"/>
      <c r="L105" s="87"/>
      <c r="M105" s="89"/>
      <c r="N105" s="90"/>
      <c r="O105" s="83"/>
      <c r="P105" s="85"/>
      <c r="Q105" s="88"/>
      <c r="R105" s="147"/>
      <c r="S105" s="84"/>
      <c r="T105" s="99"/>
      <c r="U105" s="97"/>
    </row>
    <row r="106" spans="1:21" s="95" customFormat="1" ht="15.75" customHeight="1" x14ac:dyDescent="0.25">
      <c r="A106" s="50">
        <v>101</v>
      </c>
      <c r="B106" s="151"/>
      <c r="C106" s="149"/>
      <c r="D106" s="87"/>
      <c r="E106" s="83"/>
      <c r="F106" s="79"/>
      <c r="G106" s="71"/>
      <c r="H106" s="72"/>
      <c r="I106" s="88"/>
      <c r="J106" s="72"/>
      <c r="K106" s="84"/>
      <c r="L106" s="87"/>
      <c r="M106" s="89"/>
      <c r="N106" s="90"/>
      <c r="O106" s="83"/>
      <c r="P106" s="85"/>
      <c r="Q106" s="88"/>
      <c r="R106" s="147"/>
      <c r="S106" s="84"/>
      <c r="T106" s="99"/>
      <c r="U106" s="97"/>
    </row>
    <row r="107" spans="1:21" s="95" customFormat="1" ht="15.75" customHeight="1" x14ac:dyDescent="0.25">
      <c r="A107" s="50">
        <v>102</v>
      </c>
      <c r="B107" s="151"/>
      <c r="C107" s="149"/>
      <c r="D107" s="87"/>
      <c r="E107" s="83"/>
      <c r="F107" s="79"/>
      <c r="G107" s="71"/>
      <c r="H107" s="72"/>
      <c r="I107" s="88"/>
      <c r="J107" s="72"/>
      <c r="K107" s="84"/>
      <c r="L107" s="87"/>
      <c r="M107" s="89"/>
      <c r="N107" s="90"/>
      <c r="O107" s="83"/>
      <c r="P107" s="85"/>
      <c r="Q107" s="88"/>
      <c r="R107" s="147"/>
      <c r="S107" s="84"/>
      <c r="T107" s="99"/>
      <c r="U107" s="97"/>
    </row>
    <row r="108" spans="1:21" s="95" customFormat="1" ht="15.75" customHeight="1" x14ac:dyDescent="0.25">
      <c r="A108" s="50">
        <v>103</v>
      </c>
      <c r="B108" s="151"/>
      <c r="C108" s="149"/>
      <c r="D108" s="87"/>
      <c r="E108" s="83"/>
      <c r="F108" s="79"/>
      <c r="G108" s="71"/>
      <c r="H108" s="72"/>
      <c r="I108" s="88"/>
      <c r="J108" s="72"/>
      <c r="K108" s="84"/>
      <c r="L108" s="87"/>
      <c r="M108" s="89"/>
      <c r="N108" s="90"/>
      <c r="O108" s="83"/>
      <c r="P108" s="85"/>
      <c r="Q108" s="88"/>
      <c r="R108" s="147"/>
      <c r="S108" s="84"/>
      <c r="T108" s="99"/>
      <c r="U108" s="97"/>
    </row>
    <row r="109" spans="1:21" s="95" customFormat="1" ht="15.75" customHeight="1" x14ac:dyDescent="0.25">
      <c r="A109" s="50">
        <v>104</v>
      </c>
      <c r="B109" s="151"/>
      <c r="C109" s="149"/>
      <c r="D109" s="87"/>
      <c r="E109" s="83"/>
      <c r="F109" s="79"/>
      <c r="G109" s="71"/>
      <c r="H109" s="72"/>
      <c r="I109" s="88"/>
      <c r="J109" s="72"/>
      <c r="K109" s="84"/>
      <c r="L109" s="87"/>
      <c r="M109" s="89"/>
      <c r="N109" s="90"/>
      <c r="O109" s="83"/>
      <c r="P109" s="85"/>
      <c r="Q109" s="88"/>
      <c r="R109" s="147"/>
      <c r="S109" s="84"/>
      <c r="T109" s="99"/>
      <c r="U109" s="97"/>
    </row>
    <row r="110" spans="1:21" s="95" customFormat="1" ht="15.75" customHeight="1" x14ac:dyDescent="0.25">
      <c r="A110" s="50">
        <v>105</v>
      </c>
      <c r="B110" s="151"/>
      <c r="C110" s="149"/>
      <c r="D110" s="87"/>
      <c r="E110" s="83"/>
      <c r="F110" s="79"/>
      <c r="G110" s="71"/>
      <c r="H110" s="72"/>
      <c r="I110" s="88"/>
      <c r="J110" s="72"/>
      <c r="K110" s="84"/>
      <c r="L110" s="87"/>
      <c r="M110" s="89"/>
      <c r="N110" s="90"/>
      <c r="O110" s="83"/>
      <c r="P110" s="85"/>
      <c r="Q110" s="88"/>
      <c r="R110" s="147"/>
      <c r="S110" s="84"/>
      <c r="T110" s="99"/>
      <c r="U110" s="97"/>
    </row>
    <row r="111" spans="1:21" s="95" customFormat="1" ht="15.75" customHeight="1" x14ac:dyDescent="0.25">
      <c r="A111" s="50">
        <v>106</v>
      </c>
      <c r="B111" s="151"/>
      <c r="C111" s="149"/>
      <c r="D111" s="87"/>
      <c r="E111" s="83"/>
      <c r="F111" s="79"/>
      <c r="G111" s="71"/>
      <c r="H111" s="72"/>
      <c r="I111" s="88"/>
      <c r="J111" s="72"/>
      <c r="K111" s="84"/>
      <c r="L111" s="87"/>
      <c r="M111" s="89"/>
      <c r="N111" s="90"/>
      <c r="O111" s="83"/>
      <c r="P111" s="85"/>
      <c r="Q111" s="88"/>
      <c r="R111" s="147"/>
      <c r="S111" s="84"/>
      <c r="T111" s="99"/>
      <c r="U111" s="97"/>
    </row>
    <row r="112" spans="1:21" s="95" customFormat="1" ht="15.75" customHeight="1" x14ac:dyDescent="0.25">
      <c r="A112" s="50">
        <v>107</v>
      </c>
      <c r="B112" s="151"/>
      <c r="C112" s="149"/>
      <c r="D112" s="87"/>
      <c r="E112" s="83"/>
      <c r="F112" s="79"/>
      <c r="G112" s="71"/>
      <c r="H112" s="72"/>
      <c r="I112" s="88"/>
      <c r="J112" s="72"/>
      <c r="K112" s="84"/>
      <c r="L112" s="87"/>
      <c r="M112" s="89"/>
      <c r="N112" s="90"/>
      <c r="O112" s="83"/>
      <c r="P112" s="85"/>
      <c r="Q112" s="88"/>
      <c r="R112" s="147"/>
      <c r="S112" s="84"/>
      <c r="T112" s="99"/>
      <c r="U112" s="97"/>
    </row>
    <row r="113" spans="1:21" s="95" customFormat="1" ht="15.75" customHeight="1" x14ac:dyDescent="0.25">
      <c r="A113" s="50">
        <v>108</v>
      </c>
      <c r="B113" s="151"/>
      <c r="C113" s="149"/>
      <c r="D113" s="87"/>
      <c r="E113" s="83"/>
      <c r="F113" s="79"/>
      <c r="G113" s="71"/>
      <c r="H113" s="72"/>
      <c r="I113" s="88"/>
      <c r="J113" s="72"/>
      <c r="K113" s="84"/>
      <c r="L113" s="87"/>
      <c r="M113" s="89"/>
      <c r="N113" s="90"/>
      <c r="O113" s="83"/>
      <c r="P113" s="85"/>
      <c r="Q113" s="88"/>
      <c r="R113" s="147"/>
      <c r="S113" s="84"/>
      <c r="T113" s="99"/>
      <c r="U113" s="97"/>
    </row>
    <row r="114" spans="1:21" s="95" customFormat="1" ht="15.75" customHeight="1" x14ac:dyDescent="0.25">
      <c r="A114" s="50">
        <v>109</v>
      </c>
      <c r="B114" s="151"/>
      <c r="C114" s="149"/>
      <c r="D114" s="87"/>
      <c r="E114" s="83"/>
      <c r="F114" s="79"/>
      <c r="G114" s="71"/>
      <c r="H114" s="72"/>
      <c r="I114" s="88"/>
      <c r="J114" s="72"/>
      <c r="K114" s="84"/>
      <c r="L114" s="87"/>
      <c r="M114" s="89"/>
      <c r="N114" s="90"/>
      <c r="O114" s="83"/>
      <c r="P114" s="85"/>
      <c r="Q114" s="88"/>
      <c r="R114" s="147"/>
      <c r="S114" s="84"/>
      <c r="T114" s="99"/>
      <c r="U114" s="97"/>
    </row>
    <row r="115" spans="1:21" s="95" customFormat="1" ht="15.75" customHeight="1" x14ac:dyDescent="0.25">
      <c r="A115" s="50">
        <v>110</v>
      </c>
      <c r="B115" s="151"/>
      <c r="C115" s="149"/>
      <c r="D115" s="87"/>
      <c r="E115" s="83"/>
      <c r="F115" s="79"/>
      <c r="G115" s="71"/>
      <c r="H115" s="72"/>
      <c r="I115" s="88"/>
      <c r="J115" s="72"/>
      <c r="K115" s="84"/>
      <c r="L115" s="87"/>
      <c r="M115" s="89"/>
      <c r="N115" s="90"/>
      <c r="O115" s="83"/>
      <c r="P115" s="85"/>
      <c r="Q115" s="88"/>
      <c r="R115" s="147"/>
      <c r="S115" s="84"/>
      <c r="T115" s="99"/>
      <c r="U115" s="97"/>
    </row>
    <row r="116" spans="1:21" s="95" customFormat="1" ht="15.75" customHeight="1" x14ac:dyDescent="0.25">
      <c r="A116" s="50">
        <v>111</v>
      </c>
      <c r="B116" s="151"/>
      <c r="C116" s="149"/>
      <c r="D116" s="87"/>
      <c r="E116" s="83"/>
      <c r="F116" s="79"/>
      <c r="G116" s="71"/>
      <c r="H116" s="72"/>
      <c r="I116" s="88"/>
      <c r="J116" s="72"/>
      <c r="K116" s="84"/>
      <c r="L116" s="87"/>
      <c r="M116" s="89"/>
      <c r="N116" s="90"/>
      <c r="O116" s="83"/>
      <c r="P116" s="85"/>
      <c r="Q116" s="88"/>
      <c r="R116" s="147"/>
      <c r="S116" s="84"/>
      <c r="T116" s="99"/>
      <c r="U116" s="97"/>
    </row>
    <row r="117" spans="1:21" s="95" customFormat="1" ht="15.75" customHeight="1" x14ac:dyDescent="0.25">
      <c r="A117" s="50">
        <v>112</v>
      </c>
      <c r="B117" s="151"/>
      <c r="C117" s="149"/>
      <c r="D117" s="87"/>
      <c r="E117" s="83"/>
      <c r="F117" s="79"/>
      <c r="G117" s="71"/>
      <c r="H117" s="72"/>
      <c r="I117" s="88"/>
      <c r="J117" s="72"/>
      <c r="K117" s="84"/>
      <c r="L117" s="87"/>
      <c r="M117" s="89"/>
      <c r="N117" s="90"/>
      <c r="O117" s="83"/>
      <c r="P117" s="85"/>
      <c r="Q117" s="88"/>
      <c r="R117" s="147"/>
      <c r="S117" s="84"/>
      <c r="T117" s="99"/>
      <c r="U117" s="97"/>
    </row>
    <row r="118" spans="1:21" s="95" customFormat="1" ht="15.75" customHeight="1" x14ac:dyDescent="0.25">
      <c r="A118" s="50">
        <v>113</v>
      </c>
      <c r="B118" s="151"/>
      <c r="C118" s="149"/>
      <c r="D118" s="87"/>
      <c r="E118" s="83"/>
      <c r="F118" s="79"/>
      <c r="G118" s="71"/>
      <c r="H118" s="72"/>
      <c r="I118" s="88"/>
      <c r="J118" s="72"/>
      <c r="K118" s="84"/>
      <c r="L118" s="87"/>
      <c r="M118" s="89"/>
      <c r="N118" s="90"/>
      <c r="O118" s="83"/>
      <c r="P118" s="85"/>
      <c r="Q118" s="88"/>
      <c r="R118" s="147"/>
      <c r="S118" s="84"/>
      <c r="T118" s="99"/>
      <c r="U118" s="97"/>
    </row>
    <row r="119" spans="1:21" s="95" customFormat="1" ht="15.75" customHeight="1" x14ac:dyDescent="0.25">
      <c r="A119" s="50">
        <v>114</v>
      </c>
      <c r="B119" s="151"/>
      <c r="C119" s="149"/>
      <c r="D119" s="87"/>
      <c r="E119" s="83"/>
      <c r="F119" s="79"/>
      <c r="G119" s="71"/>
      <c r="H119" s="72"/>
      <c r="I119" s="88"/>
      <c r="J119" s="72"/>
      <c r="K119" s="84"/>
      <c r="L119" s="87"/>
      <c r="M119" s="89"/>
      <c r="N119" s="90"/>
      <c r="O119" s="83"/>
      <c r="P119" s="85"/>
      <c r="Q119" s="88"/>
      <c r="R119" s="147"/>
      <c r="S119" s="84"/>
      <c r="T119" s="99"/>
      <c r="U119" s="97"/>
    </row>
    <row r="120" spans="1:21" s="95" customFormat="1" ht="15.75" customHeight="1" x14ac:dyDescent="0.25">
      <c r="A120" s="50">
        <v>115</v>
      </c>
      <c r="B120" s="151"/>
      <c r="C120" s="149"/>
      <c r="D120" s="87"/>
      <c r="E120" s="83"/>
      <c r="F120" s="79"/>
      <c r="G120" s="71"/>
      <c r="H120" s="72"/>
      <c r="I120" s="88"/>
      <c r="J120" s="72"/>
      <c r="K120" s="84"/>
      <c r="L120" s="87"/>
      <c r="M120" s="89"/>
      <c r="N120" s="90"/>
      <c r="O120" s="83"/>
      <c r="P120" s="85"/>
      <c r="Q120" s="88"/>
      <c r="R120" s="147"/>
      <c r="S120" s="84"/>
      <c r="T120" s="99"/>
      <c r="U120" s="97"/>
    </row>
    <row r="121" spans="1:21" s="95" customFormat="1" ht="15.75" customHeight="1" x14ac:dyDescent="0.25">
      <c r="A121" s="50">
        <v>116</v>
      </c>
      <c r="B121" s="151"/>
      <c r="C121" s="149"/>
      <c r="D121" s="87"/>
      <c r="E121" s="83"/>
      <c r="F121" s="79"/>
      <c r="G121" s="71"/>
      <c r="H121" s="72"/>
      <c r="I121" s="88"/>
      <c r="J121" s="72"/>
      <c r="K121" s="84"/>
      <c r="L121" s="87"/>
      <c r="M121" s="89"/>
      <c r="N121" s="90"/>
      <c r="O121" s="83"/>
      <c r="P121" s="85"/>
      <c r="Q121" s="88"/>
      <c r="R121" s="147"/>
      <c r="S121" s="84"/>
      <c r="T121" s="99"/>
      <c r="U121" s="97"/>
    </row>
    <row r="122" spans="1:21" s="95" customFormat="1" ht="15.75" customHeight="1" x14ac:dyDescent="0.25">
      <c r="A122" s="50">
        <v>117</v>
      </c>
      <c r="B122" s="151"/>
      <c r="C122" s="149"/>
      <c r="D122" s="87"/>
      <c r="E122" s="83"/>
      <c r="F122" s="79"/>
      <c r="G122" s="71"/>
      <c r="H122" s="72"/>
      <c r="I122" s="88"/>
      <c r="J122" s="72"/>
      <c r="K122" s="84"/>
      <c r="L122" s="87"/>
      <c r="M122" s="89"/>
      <c r="N122" s="90"/>
      <c r="O122" s="83"/>
      <c r="P122" s="85"/>
      <c r="Q122" s="88"/>
      <c r="R122" s="147"/>
      <c r="S122" s="84"/>
      <c r="T122" s="99"/>
      <c r="U122" s="97"/>
    </row>
    <row r="123" spans="1:21" s="95" customFormat="1" ht="15.75" customHeight="1" x14ac:dyDescent="0.25">
      <c r="A123" s="50">
        <v>118</v>
      </c>
      <c r="B123" s="151"/>
      <c r="C123" s="149"/>
      <c r="D123" s="87"/>
      <c r="E123" s="83"/>
      <c r="F123" s="79"/>
      <c r="G123" s="71"/>
      <c r="H123" s="72"/>
      <c r="I123" s="88"/>
      <c r="J123" s="72"/>
      <c r="K123" s="84"/>
      <c r="L123" s="87"/>
      <c r="M123" s="89"/>
      <c r="N123" s="90"/>
      <c r="O123" s="83"/>
      <c r="P123" s="85"/>
      <c r="Q123" s="88"/>
      <c r="R123" s="147"/>
      <c r="S123" s="84"/>
      <c r="T123" s="99"/>
      <c r="U123" s="97"/>
    </row>
    <row r="124" spans="1:21" s="95" customFormat="1" ht="15.75" customHeight="1" x14ac:dyDescent="0.25">
      <c r="A124" s="50">
        <v>119</v>
      </c>
      <c r="B124" s="151"/>
      <c r="C124" s="149"/>
      <c r="D124" s="87"/>
      <c r="E124" s="83"/>
      <c r="F124" s="79"/>
      <c r="G124" s="71"/>
      <c r="H124" s="72"/>
      <c r="I124" s="88"/>
      <c r="J124" s="72"/>
      <c r="K124" s="84"/>
      <c r="L124" s="87"/>
      <c r="M124" s="89"/>
      <c r="N124" s="90"/>
      <c r="O124" s="83"/>
      <c r="P124" s="85"/>
      <c r="Q124" s="88"/>
      <c r="R124" s="147"/>
      <c r="S124" s="84"/>
      <c r="T124" s="99"/>
      <c r="U124" s="97"/>
    </row>
    <row r="125" spans="1:21" s="95" customFormat="1" ht="15.75" customHeight="1" x14ac:dyDescent="0.25">
      <c r="A125" s="50">
        <v>120</v>
      </c>
      <c r="B125" s="151"/>
      <c r="C125" s="149"/>
      <c r="D125" s="87"/>
      <c r="E125" s="83"/>
      <c r="F125" s="79"/>
      <c r="G125" s="71"/>
      <c r="H125" s="72"/>
      <c r="I125" s="88"/>
      <c r="J125" s="72"/>
      <c r="K125" s="84"/>
      <c r="L125" s="87"/>
      <c r="M125" s="89"/>
      <c r="N125" s="90"/>
      <c r="O125" s="83"/>
      <c r="P125" s="85"/>
      <c r="Q125" s="88"/>
      <c r="R125" s="147"/>
      <c r="S125" s="84"/>
      <c r="T125" s="99"/>
      <c r="U125" s="97"/>
    </row>
    <row r="126" spans="1:21" s="95" customFormat="1" ht="15.75" customHeight="1" x14ac:dyDescent="0.25">
      <c r="A126" s="50">
        <v>121</v>
      </c>
      <c r="B126" s="151"/>
      <c r="C126" s="149"/>
      <c r="D126" s="87"/>
      <c r="E126" s="83"/>
      <c r="F126" s="79"/>
      <c r="G126" s="71"/>
      <c r="H126" s="72"/>
      <c r="I126" s="88"/>
      <c r="J126" s="72"/>
      <c r="K126" s="84"/>
      <c r="L126" s="87"/>
      <c r="M126" s="89"/>
      <c r="N126" s="90"/>
      <c r="O126" s="83"/>
      <c r="P126" s="85"/>
      <c r="Q126" s="88"/>
      <c r="R126" s="147"/>
      <c r="S126" s="84"/>
      <c r="T126" s="99"/>
      <c r="U126" s="97"/>
    </row>
    <row r="127" spans="1:21" s="95" customFormat="1" ht="15.75" customHeight="1" x14ac:dyDescent="0.25">
      <c r="A127" s="50">
        <v>122</v>
      </c>
      <c r="B127" s="151"/>
      <c r="C127" s="149"/>
      <c r="D127" s="87"/>
      <c r="E127" s="83"/>
      <c r="F127" s="79"/>
      <c r="G127" s="71"/>
      <c r="H127" s="72"/>
      <c r="I127" s="88"/>
      <c r="J127" s="72"/>
      <c r="K127" s="84"/>
      <c r="L127" s="87"/>
      <c r="M127" s="89"/>
      <c r="N127" s="90"/>
      <c r="O127" s="83"/>
      <c r="P127" s="85"/>
      <c r="Q127" s="88"/>
      <c r="R127" s="147"/>
      <c r="S127" s="84"/>
      <c r="T127" s="99"/>
      <c r="U127" s="97"/>
    </row>
    <row r="128" spans="1:21" s="95" customFormat="1" ht="15.75" customHeight="1" x14ac:dyDescent="0.25">
      <c r="A128" s="50">
        <v>123</v>
      </c>
      <c r="B128" s="151"/>
      <c r="C128" s="149"/>
      <c r="D128" s="87"/>
      <c r="E128" s="83"/>
      <c r="F128" s="79"/>
      <c r="G128" s="71"/>
      <c r="H128" s="72"/>
      <c r="I128" s="88"/>
      <c r="J128" s="72"/>
      <c r="K128" s="84"/>
      <c r="L128" s="87"/>
      <c r="M128" s="89"/>
      <c r="N128" s="90"/>
      <c r="O128" s="83"/>
      <c r="P128" s="85"/>
      <c r="Q128" s="88"/>
      <c r="R128" s="147"/>
      <c r="S128" s="84"/>
      <c r="T128" s="99"/>
      <c r="U128" s="97"/>
    </row>
    <row r="129" spans="1:21" s="95" customFormat="1" ht="15.75" customHeight="1" x14ac:dyDescent="0.25">
      <c r="A129" s="50">
        <v>124</v>
      </c>
      <c r="B129" s="151"/>
      <c r="C129" s="149"/>
      <c r="D129" s="87"/>
      <c r="E129" s="83"/>
      <c r="F129" s="79"/>
      <c r="G129" s="71"/>
      <c r="H129" s="72"/>
      <c r="I129" s="88"/>
      <c r="J129" s="72"/>
      <c r="K129" s="84"/>
      <c r="L129" s="87"/>
      <c r="M129" s="89"/>
      <c r="N129" s="90"/>
      <c r="O129" s="83"/>
      <c r="P129" s="85"/>
      <c r="Q129" s="88"/>
      <c r="R129" s="147"/>
      <c r="S129" s="84"/>
      <c r="T129" s="99"/>
      <c r="U129" s="97"/>
    </row>
    <row r="130" spans="1:21" s="95" customFormat="1" ht="15.75" customHeight="1" x14ac:dyDescent="0.25">
      <c r="A130" s="50">
        <v>125</v>
      </c>
      <c r="B130" s="151"/>
      <c r="C130" s="149"/>
      <c r="D130" s="87"/>
      <c r="E130" s="83"/>
      <c r="F130" s="79"/>
      <c r="G130" s="71"/>
      <c r="H130" s="72"/>
      <c r="I130" s="88"/>
      <c r="J130" s="72"/>
      <c r="K130" s="84"/>
      <c r="L130" s="87"/>
      <c r="M130" s="89"/>
      <c r="N130" s="90"/>
      <c r="O130" s="83"/>
      <c r="P130" s="85"/>
      <c r="Q130" s="88"/>
      <c r="R130" s="147"/>
      <c r="S130" s="84"/>
      <c r="T130" s="99"/>
      <c r="U130" s="97"/>
    </row>
    <row r="131" spans="1:21" s="95" customFormat="1" ht="15.75" customHeight="1" x14ac:dyDescent="0.25">
      <c r="A131" s="50">
        <v>126</v>
      </c>
      <c r="B131" s="151"/>
      <c r="C131" s="149"/>
      <c r="D131" s="87"/>
      <c r="E131" s="83"/>
      <c r="F131" s="79"/>
      <c r="G131" s="71"/>
      <c r="H131" s="72"/>
      <c r="I131" s="88"/>
      <c r="J131" s="72"/>
      <c r="K131" s="84"/>
      <c r="L131" s="87"/>
      <c r="M131" s="89"/>
      <c r="N131" s="90"/>
      <c r="O131" s="83"/>
      <c r="P131" s="85"/>
      <c r="Q131" s="88"/>
      <c r="R131" s="147"/>
      <c r="S131" s="84"/>
      <c r="T131" s="99"/>
      <c r="U131" s="97"/>
    </row>
    <row r="132" spans="1:21" s="95" customFormat="1" ht="15.75" customHeight="1" x14ac:dyDescent="0.25">
      <c r="A132" s="50">
        <v>127</v>
      </c>
      <c r="B132" s="151"/>
      <c r="C132" s="149"/>
      <c r="D132" s="87"/>
      <c r="E132" s="83"/>
      <c r="F132" s="79"/>
      <c r="G132" s="71"/>
      <c r="H132" s="72"/>
      <c r="I132" s="88"/>
      <c r="J132" s="72"/>
      <c r="K132" s="84"/>
      <c r="L132" s="87"/>
      <c r="M132" s="89"/>
      <c r="N132" s="90"/>
      <c r="O132" s="83"/>
      <c r="P132" s="85"/>
      <c r="Q132" s="88"/>
      <c r="R132" s="147"/>
      <c r="S132" s="84"/>
      <c r="T132" s="99"/>
      <c r="U132" s="97"/>
    </row>
    <row r="133" spans="1:21" s="95" customFormat="1" ht="15.75" customHeight="1" x14ac:dyDescent="0.25">
      <c r="A133" s="50">
        <v>128</v>
      </c>
      <c r="B133" s="151"/>
      <c r="C133" s="149"/>
      <c r="D133" s="87"/>
      <c r="E133" s="83"/>
      <c r="F133" s="79"/>
      <c r="G133" s="71"/>
      <c r="H133" s="72"/>
      <c r="I133" s="88"/>
      <c r="J133" s="72"/>
      <c r="K133" s="84"/>
      <c r="L133" s="87"/>
      <c r="M133" s="89"/>
      <c r="N133" s="90"/>
      <c r="O133" s="83"/>
      <c r="P133" s="85"/>
      <c r="Q133" s="88"/>
      <c r="R133" s="147"/>
      <c r="S133" s="84"/>
      <c r="T133" s="99"/>
      <c r="U133" s="97"/>
    </row>
    <row r="134" spans="1:21" s="95" customFormat="1" ht="15.75" customHeight="1" x14ac:dyDescent="0.25">
      <c r="A134" s="50">
        <v>129</v>
      </c>
      <c r="B134" s="151"/>
      <c r="C134" s="149"/>
      <c r="D134" s="87"/>
      <c r="E134" s="83"/>
      <c r="F134" s="79"/>
      <c r="G134" s="71"/>
      <c r="H134" s="72"/>
      <c r="I134" s="88"/>
      <c r="J134" s="72"/>
      <c r="K134" s="84"/>
      <c r="L134" s="87"/>
      <c r="M134" s="89"/>
      <c r="N134" s="90"/>
      <c r="O134" s="83"/>
      <c r="P134" s="85"/>
      <c r="Q134" s="88"/>
      <c r="R134" s="147"/>
      <c r="S134" s="84"/>
      <c r="T134" s="99"/>
      <c r="U134" s="97"/>
    </row>
    <row r="135" spans="1:21" s="95" customFormat="1" ht="15.75" customHeight="1" x14ac:dyDescent="0.25">
      <c r="A135" s="50">
        <v>130</v>
      </c>
      <c r="B135" s="151"/>
      <c r="C135" s="149"/>
      <c r="D135" s="87"/>
      <c r="E135" s="83"/>
      <c r="F135" s="79"/>
      <c r="G135" s="71"/>
      <c r="H135" s="72"/>
      <c r="I135" s="88"/>
      <c r="J135" s="72"/>
      <c r="K135" s="84"/>
      <c r="L135" s="87"/>
      <c r="M135" s="89"/>
      <c r="N135" s="90"/>
      <c r="O135" s="83"/>
      <c r="P135" s="85"/>
      <c r="Q135" s="88"/>
      <c r="R135" s="147"/>
      <c r="S135" s="84"/>
      <c r="T135" s="99"/>
      <c r="U135" s="97"/>
    </row>
    <row r="136" spans="1:21" s="95" customFormat="1" ht="15.75" customHeight="1" x14ac:dyDescent="0.25">
      <c r="A136" s="50">
        <v>131</v>
      </c>
      <c r="B136" s="151"/>
      <c r="C136" s="149"/>
      <c r="D136" s="87"/>
      <c r="E136" s="83"/>
      <c r="F136" s="79"/>
      <c r="G136" s="71"/>
      <c r="H136" s="72"/>
      <c r="I136" s="88"/>
      <c r="J136" s="72"/>
      <c r="K136" s="84"/>
      <c r="L136" s="87"/>
      <c r="M136" s="89"/>
      <c r="N136" s="90"/>
      <c r="O136" s="83"/>
      <c r="P136" s="85"/>
      <c r="Q136" s="88"/>
      <c r="R136" s="147"/>
      <c r="S136" s="84"/>
      <c r="T136" s="99"/>
      <c r="U136" s="97"/>
    </row>
    <row r="137" spans="1:21" s="95" customFormat="1" ht="15.75" customHeight="1" x14ac:dyDescent="0.25">
      <c r="A137" s="50">
        <v>132</v>
      </c>
      <c r="B137" s="151"/>
      <c r="C137" s="149"/>
      <c r="D137" s="87"/>
      <c r="E137" s="83"/>
      <c r="F137" s="79"/>
      <c r="G137" s="71"/>
      <c r="H137" s="72"/>
      <c r="I137" s="88"/>
      <c r="J137" s="72"/>
      <c r="K137" s="84"/>
      <c r="L137" s="87"/>
      <c r="M137" s="89"/>
      <c r="N137" s="90"/>
      <c r="O137" s="83"/>
      <c r="P137" s="85"/>
      <c r="Q137" s="88"/>
      <c r="R137" s="147"/>
      <c r="S137" s="84"/>
      <c r="T137" s="99"/>
      <c r="U137" s="97"/>
    </row>
    <row r="138" spans="1:21" s="95" customFormat="1" ht="15.75" customHeight="1" x14ac:dyDescent="0.25">
      <c r="A138" s="50">
        <v>133</v>
      </c>
      <c r="B138" s="151"/>
      <c r="C138" s="149"/>
      <c r="D138" s="87"/>
      <c r="E138" s="83"/>
      <c r="F138" s="79"/>
      <c r="G138" s="71"/>
      <c r="H138" s="72"/>
      <c r="I138" s="88"/>
      <c r="J138" s="72"/>
      <c r="K138" s="84"/>
      <c r="L138" s="87"/>
      <c r="M138" s="89"/>
      <c r="N138" s="90"/>
      <c r="O138" s="83"/>
      <c r="P138" s="85"/>
      <c r="Q138" s="88"/>
      <c r="R138" s="147"/>
      <c r="S138" s="84"/>
      <c r="T138" s="99"/>
      <c r="U138" s="97"/>
    </row>
    <row r="139" spans="1:21" s="95" customFormat="1" ht="15.75" customHeight="1" x14ac:dyDescent="0.25">
      <c r="A139" s="50">
        <v>134</v>
      </c>
      <c r="B139" s="151"/>
      <c r="C139" s="149"/>
      <c r="D139" s="87"/>
      <c r="E139" s="83"/>
      <c r="F139" s="79"/>
      <c r="G139" s="71"/>
      <c r="H139" s="72"/>
      <c r="I139" s="88"/>
      <c r="J139" s="72"/>
      <c r="K139" s="84"/>
      <c r="L139" s="87"/>
      <c r="M139" s="89"/>
      <c r="N139" s="90"/>
      <c r="O139" s="83"/>
      <c r="P139" s="85"/>
      <c r="Q139" s="88"/>
      <c r="R139" s="147"/>
      <c r="S139" s="84"/>
      <c r="T139" s="99"/>
      <c r="U139" s="97"/>
    </row>
    <row r="140" spans="1:21" s="95" customFormat="1" ht="15.75" customHeight="1" x14ac:dyDescent="0.25">
      <c r="A140" s="50">
        <v>135</v>
      </c>
      <c r="B140" s="151"/>
      <c r="C140" s="149"/>
      <c r="D140" s="87"/>
      <c r="E140" s="83"/>
      <c r="F140" s="79"/>
      <c r="G140" s="71"/>
      <c r="H140" s="72"/>
      <c r="I140" s="88"/>
      <c r="J140" s="72"/>
      <c r="K140" s="84"/>
      <c r="L140" s="87"/>
      <c r="M140" s="89"/>
      <c r="N140" s="90"/>
      <c r="O140" s="83"/>
      <c r="P140" s="85"/>
      <c r="Q140" s="88"/>
      <c r="R140" s="147"/>
      <c r="S140" s="84"/>
      <c r="T140" s="99"/>
      <c r="U140" s="97"/>
    </row>
    <row r="141" spans="1:21" s="95" customFormat="1" ht="15.75" customHeight="1" x14ac:dyDescent="0.25">
      <c r="A141" s="50">
        <v>136</v>
      </c>
      <c r="B141" s="151"/>
      <c r="C141" s="149"/>
      <c r="D141" s="87"/>
      <c r="E141" s="83"/>
      <c r="F141" s="79"/>
      <c r="G141" s="71"/>
      <c r="H141" s="72"/>
      <c r="I141" s="88"/>
      <c r="J141" s="72"/>
      <c r="K141" s="84"/>
      <c r="L141" s="87"/>
      <c r="M141" s="89"/>
      <c r="N141" s="90"/>
      <c r="O141" s="83"/>
      <c r="P141" s="85"/>
      <c r="Q141" s="88"/>
      <c r="R141" s="147"/>
      <c r="S141" s="84"/>
      <c r="T141" s="99"/>
      <c r="U141" s="97"/>
    </row>
    <row r="142" spans="1:21" s="95" customFormat="1" ht="15.75" customHeight="1" x14ac:dyDescent="0.25">
      <c r="A142" s="50">
        <v>137</v>
      </c>
      <c r="B142" s="151"/>
      <c r="C142" s="149"/>
      <c r="D142" s="87"/>
      <c r="E142" s="83"/>
      <c r="F142" s="79"/>
      <c r="G142" s="71"/>
      <c r="H142" s="72"/>
      <c r="I142" s="88"/>
      <c r="J142" s="72"/>
      <c r="K142" s="84"/>
      <c r="L142" s="87"/>
      <c r="M142" s="89"/>
      <c r="N142" s="90"/>
      <c r="O142" s="83"/>
      <c r="P142" s="85"/>
      <c r="Q142" s="88"/>
      <c r="R142" s="147"/>
      <c r="S142" s="84"/>
      <c r="T142" s="99"/>
      <c r="U142" s="97"/>
    </row>
    <row r="143" spans="1:21" s="95" customFormat="1" ht="15.75" customHeight="1" x14ac:dyDescent="0.25">
      <c r="A143" s="50">
        <v>138</v>
      </c>
      <c r="B143" s="151"/>
      <c r="C143" s="149"/>
      <c r="D143" s="87"/>
      <c r="E143" s="83"/>
      <c r="F143" s="79"/>
      <c r="G143" s="71"/>
      <c r="H143" s="72"/>
      <c r="I143" s="88"/>
      <c r="J143" s="72"/>
      <c r="K143" s="84"/>
      <c r="L143" s="87"/>
      <c r="M143" s="89"/>
      <c r="N143" s="90"/>
      <c r="O143" s="83"/>
      <c r="P143" s="85"/>
      <c r="Q143" s="88"/>
      <c r="R143" s="147"/>
      <c r="S143" s="84"/>
      <c r="T143" s="99"/>
      <c r="U143" s="97"/>
    </row>
    <row r="144" spans="1:21" s="95" customFormat="1" ht="15.75" customHeight="1" x14ac:dyDescent="0.25">
      <c r="A144" s="50">
        <v>139</v>
      </c>
      <c r="B144" s="151"/>
      <c r="C144" s="149"/>
      <c r="D144" s="87"/>
      <c r="E144" s="83"/>
      <c r="F144" s="79"/>
      <c r="G144" s="71"/>
      <c r="H144" s="72"/>
      <c r="I144" s="88"/>
      <c r="J144" s="72"/>
      <c r="K144" s="84"/>
      <c r="L144" s="87"/>
      <c r="M144" s="89"/>
      <c r="N144" s="90"/>
      <c r="O144" s="83"/>
      <c r="P144" s="85"/>
      <c r="Q144" s="88"/>
      <c r="R144" s="147"/>
      <c r="S144" s="84"/>
      <c r="T144" s="99"/>
      <c r="U144" s="97"/>
    </row>
    <row r="145" spans="1:21" s="95" customFormat="1" ht="15.75" customHeight="1" x14ac:dyDescent="0.25">
      <c r="A145" s="50">
        <v>140</v>
      </c>
      <c r="B145" s="151"/>
      <c r="C145" s="149"/>
      <c r="D145" s="87"/>
      <c r="E145" s="83"/>
      <c r="F145" s="79"/>
      <c r="G145" s="71"/>
      <c r="H145" s="72"/>
      <c r="I145" s="88"/>
      <c r="J145" s="72"/>
      <c r="K145" s="84"/>
      <c r="L145" s="87"/>
      <c r="M145" s="89"/>
      <c r="N145" s="90"/>
      <c r="O145" s="83"/>
      <c r="P145" s="85"/>
      <c r="Q145" s="88"/>
      <c r="R145" s="147"/>
      <c r="S145" s="84"/>
      <c r="T145" s="99"/>
      <c r="U145" s="97"/>
    </row>
    <row r="146" spans="1:21" s="95" customFormat="1" ht="15.75" customHeight="1" x14ac:dyDescent="0.25">
      <c r="A146" s="50">
        <v>141</v>
      </c>
      <c r="B146" s="151"/>
      <c r="C146" s="149"/>
      <c r="D146" s="87"/>
      <c r="E146" s="83"/>
      <c r="F146" s="79"/>
      <c r="G146" s="71"/>
      <c r="H146" s="72"/>
      <c r="I146" s="88"/>
      <c r="J146" s="72"/>
      <c r="K146" s="84"/>
      <c r="L146" s="87"/>
      <c r="M146" s="89"/>
      <c r="N146" s="90"/>
      <c r="O146" s="83"/>
      <c r="P146" s="85"/>
      <c r="Q146" s="88"/>
      <c r="R146" s="147"/>
      <c r="S146" s="84"/>
      <c r="T146" s="99"/>
      <c r="U146" s="97"/>
    </row>
    <row r="147" spans="1:21" s="95" customFormat="1" ht="15.75" customHeight="1" x14ac:dyDescent="0.25">
      <c r="A147" s="50">
        <v>142</v>
      </c>
      <c r="B147" s="151"/>
      <c r="C147" s="149"/>
      <c r="D147" s="87"/>
      <c r="E147" s="83"/>
      <c r="F147" s="79"/>
      <c r="G147" s="71"/>
      <c r="H147" s="72"/>
      <c r="I147" s="88"/>
      <c r="J147" s="72"/>
      <c r="K147" s="84"/>
      <c r="L147" s="87"/>
      <c r="M147" s="89"/>
      <c r="N147" s="90"/>
      <c r="O147" s="83"/>
      <c r="P147" s="85"/>
      <c r="Q147" s="88"/>
      <c r="R147" s="147"/>
      <c r="S147" s="84"/>
      <c r="T147" s="99"/>
      <c r="U147" s="97"/>
    </row>
    <row r="148" spans="1:21" s="95" customFormat="1" ht="15.75" customHeight="1" x14ac:dyDescent="0.25">
      <c r="A148" s="50">
        <v>143</v>
      </c>
      <c r="B148" s="151"/>
      <c r="C148" s="149"/>
      <c r="D148" s="87"/>
      <c r="E148" s="83"/>
      <c r="F148" s="79"/>
      <c r="G148" s="71"/>
      <c r="H148" s="72"/>
      <c r="I148" s="88"/>
      <c r="J148" s="72"/>
      <c r="K148" s="84"/>
      <c r="L148" s="87"/>
      <c r="M148" s="89"/>
      <c r="N148" s="90"/>
      <c r="O148" s="83"/>
      <c r="P148" s="85"/>
      <c r="Q148" s="88"/>
      <c r="R148" s="147"/>
      <c r="S148" s="84"/>
      <c r="T148" s="99"/>
      <c r="U148" s="97"/>
    </row>
    <row r="149" spans="1:21" s="95" customFormat="1" ht="15.75" customHeight="1" x14ac:dyDescent="0.25">
      <c r="A149" s="50">
        <v>144</v>
      </c>
      <c r="B149" s="151"/>
      <c r="C149" s="149"/>
      <c r="D149" s="87"/>
      <c r="E149" s="83"/>
      <c r="F149" s="79"/>
      <c r="G149" s="71"/>
      <c r="H149" s="72"/>
      <c r="I149" s="88"/>
      <c r="J149" s="72"/>
      <c r="K149" s="84"/>
      <c r="L149" s="87"/>
      <c r="M149" s="89"/>
      <c r="N149" s="90"/>
      <c r="O149" s="83"/>
      <c r="P149" s="85"/>
      <c r="Q149" s="88"/>
      <c r="R149" s="147"/>
      <c r="S149" s="84"/>
      <c r="T149" s="99"/>
      <c r="U149" s="97"/>
    </row>
    <row r="150" spans="1:21" s="95" customFormat="1" ht="15.75" customHeight="1" x14ac:dyDescent="0.25">
      <c r="A150" s="50">
        <v>145</v>
      </c>
      <c r="B150" s="151"/>
      <c r="C150" s="149"/>
      <c r="D150" s="87"/>
      <c r="E150" s="83"/>
      <c r="F150" s="79"/>
      <c r="G150" s="71"/>
      <c r="H150" s="72"/>
      <c r="I150" s="88"/>
      <c r="J150" s="72"/>
      <c r="K150" s="84"/>
      <c r="L150" s="87"/>
      <c r="M150" s="89"/>
      <c r="N150" s="90"/>
      <c r="O150" s="83"/>
      <c r="P150" s="85"/>
      <c r="Q150" s="88"/>
      <c r="R150" s="147"/>
      <c r="S150" s="84"/>
      <c r="T150" s="99"/>
      <c r="U150" s="97"/>
    </row>
    <row r="151" spans="1:21" s="95" customFormat="1" ht="15.75" customHeight="1" x14ac:dyDescent="0.25">
      <c r="A151" s="50">
        <v>146</v>
      </c>
      <c r="B151" s="151"/>
      <c r="C151" s="149"/>
      <c r="D151" s="87"/>
      <c r="E151" s="83"/>
      <c r="F151" s="79"/>
      <c r="G151" s="71"/>
      <c r="H151" s="72"/>
      <c r="I151" s="88"/>
      <c r="J151" s="72"/>
      <c r="K151" s="84"/>
      <c r="L151" s="87"/>
      <c r="M151" s="89"/>
      <c r="N151" s="90"/>
      <c r="O151" s="83"/>
      <c r="P151" s="85"/>
      <c r="Q151" s="88"/>
      <c r="R151" s="147"/>
      <c r="S151" s="84"/>
      <c r="T151" s="99"/>
      <c r="U151" s="97"/>
    </row>
    <row r="152" spans="1:21" s="95" customFormat="1" ht="15.75" customHeight="1" x14ac:dyDescent="0.25">
      <c r="A152" s="50">
        <v>147</v>
      </c>
      <c r="B152" s="151"/>
      <c r="C152" s="149"/>
      <c r="D152" s="87"/>
      <c r="E152" s="83"/>
      <c r="F152" s="79"/>
      <c r="G152" s="71"/>
      <c r="H152" s="72"/>
      <c r="I152" s="88"/>
      <c r="J152" s="72"/>
      <c r="K152" s="84"/>
      <c r="L152" s="87"/>
      <c r="M152" s="89"/>
      <c r="N152" s="90"/>
      <c r="O152" s="83"/>
      <c r="P152" s="85"/>
      <c r="Q152" s="88"/>
      <c r="R152" s="147"/>
      <c r="S152" s="84"/>
      <c r="T152" s="99"/>
      <c r="U152" s="97"/>
    </row>
    <row r="153" spans="1:21" s="95" customFormat="1" ht="15.75" customHeight="1" x14ac:dyDescent="0.25">
      <c r="A153" s="50">
        <v>148</v>
      </c>
      <c r="B153" s="151"/>
      <c r="C153" s="149"/>
      <c r="D153" s="87"/>
      <c r="E153" s="83"/>
      <c r="F153" s="79"/>
      <c r="G153" s="71"/>
      <c r="H153" s="72"/>
      <c r="I153" s="88"/>
      <c r="J153" s="72"/>
      <c r="K153" s="84"/>
      <c r="L153" s="87"/>
      <c r="M153" s="89"/>
      <c r="N153" s="90"/>
      <c r="O153" s="83"/>
      <c r="P153" s="85"/>
      <c r="Q153" s="88"/>
      <c r="R153" s="147"/>
      <c r="S153" s="84"/>
      <c r="T153" s="99"/>
      <c r="U153" s="97"/>
    </row>
    <row r="154" spans="1:21" s="95" customFormat="1" ht="15.75" customHeight="1" x14ac:dyDescent="0.25">
      <c r="A154" s="50">
        <v>149</v>
      </c>
      <c r="B154" s="151"/>
      <c r="C154" s="149"/>
      <c r="D154" s="87"/>
      <c r="E154" s="83"/>
      <c r="F154" s="79"/>
      <c r="G154" s="71"/>
      <c r="H154" s="72"/>
      <c r="I154" s="88"/>
      <c r="J154" s="72"/>
      <c r="K154" s="84"/>
      <c r="L154" s="87"/>
      <c r="M154" s="89"/>
      <c r="N154" s="90"/>
      <c r="O154" s="83"/>
      <c r="P154" s="85"/>
      <c r="Q154" s="88"/>
      <c r="R154" s="147"/>
      <c r="S154" s="84"/>
      <c r="T154" s="99"/>
      <c r="U154" s="97"/>
    </row>
    <row r="155" spans="1:21" s="95" customFormat="1" ht="15.75" customHeight="1" x14ac:dyDescent="0.25">
      <c r="A155" s="50">
        <v>150</v>
      </c>
      <c r="B155" s="151"/>
      <c r="C155" s="149"/>
      <c r="D155" s="87"/>
      <c r="E155" s="83"/>
      <c r="F155" s="79"/>
      <c r="G155" s="71"/>
      <c r="H155" s="72"/>
      <c r="I155" s="88"/>
      <c r="J155" s="72"/>
      <c r="K155" s="84"/>
      <c r="L155" s="87"/>
      <c r="M155" s="89"/>
      <c r="N155" s="90"/>
      <c r="O155" s="83"/>
      <c r="P155" s="85"/>
      <c r="Q155" s="88"/>
      <c r="R155" s="147"/>
      <c r="S155" s="84"/>
      <c r="T155" s="99"/>
      <c r="U155" s="97"/>
    </row>
    <row r="156" spans="1:21" s="95" customFormat="1" ht="15.75" customHeight="1" x14ac:dyDescent="0.25">
      <c r="A156" s="50">
        <v>151</v>
      </c>
      <c r="B156" s="151"/>
      <c r="C156" s="149"/>
      <c r="D156" s="87"/>
      <c r="E156" s="83"/>
      <c r="F156" s="79"/>
      <c r="G156" s="71"/>
      <c r="H156" s="72"/>
      <c r="I156" s="88"/>
      <c r="J156" s="72"/>
      <c r="K156" s="84"/>
      <c r="L156" s="87"/>
      <c r="M156" s="89"/>
      <c r="N156" s="90"/>
      <c r="O156" s="83"/>
      <c r="P156" s="85"/>
      <c r="Q156" s="88"/>
      <c r="R156" s="147"/>
      <c r="S156" s="84"/>
      <c r="T156" s="99"/>
      <c r="U156" s="97"/>
    </row>
    <row r="157" spans="1:21" s="95" customFormat="1" ht="15.75" customHeight="1" x14ac:dyDescent="0.25">
      <c r="A157" s="50">
        <v>152</v>
      </c>
      <c r="B157" s="151"/>
      <c r="C157" s="149"/>
      <c r="D157" s="87"/>
      <c r="E157" s="83"/>
      <c r="F157" s="79"/>
      <c r="G157" s="71"/>
      <c r="H157" s="72"/>
      <c r="I157" s="88"/>
      <c r="J157" s="72"/>
      <c r="K157" s="84"/>
      <c r="L157" s="87"/>
      <c r="M157" s="89"/>
      <c r="N157" s="90"/>
      <c r="O157" s="83"/>
      <c r="P157" s="85"/>
      <c r="Q157" s="88"/>
      <c r="R157" s="147"/>
      <c r="S157" s="84"/>
      <c r="T157" s="99"/>
      <c r="U157" s="97"/>
    </row>
    <row r="158" spans="1:21" s="95" customFormat="1" ht="15.75" customHeight="1" x14ac:dyDescent="0.25">
      <c r="A158" s="50">
        <v>153</v>
      </c>
      <c r="B158" s="151"/>
      <c r="C158" s="149"/>
      <c r="D158" s="87"/>
      <c r="E158" s="83"/>
      <c r="F158" s="79"/>
      <c r="G158" s="71"/>
      <c r="H158" s="72"/>
      <c r="I158" s="88"/>
      <c r="J158" s="72"/>
      <c r="K158" s="84"/>
      <c r="L158" s="87"/>
      <c r="M158" s="89"/>
      <c r="N158" s="90"/>
      <c r="O158" s="83"/>
      <c r="P158" s="85"/>
      <c r="Q158" s="88"/>
      <c r="R158" s="147"/>
      <c r="S158" s="84"/>
      <c r="T158" s="99"/>
      <c r="U158" s="97"/>
    </row>
    <row r="159" spans="1:21" s="95" customFormat="1" ht="15.75" customHeight="1" x14ac:dyDescent="0.25">
      <c r="A159" s="50">
        <v>154</v>
      </c>
      <c r="B159" s="151"/>
      <c r="C159" s="149"/>
      <c r="D159" s="87"/>
      <c r="E159" s="83"/>
      <c r="F159" s="79"/>
      <c r="G159" s="71"/>
      <c r="H159" s="72"/>
      <c r="I159" s="88"/>
      <c r="J159" s="72"/>
      <c r="K159" s="84"/>
      <c r="L159" s="87"/>
      <c r="M159" s="89"/>
      <c r="N159" s="90"/>
      <c r="O159" s="83"/>
      <c r="P159" s="85"/>
      <c r="Q159" s="88"/>
      <c r="R159" s="147"/>
      <c r="S159" s="84"/>
      <c r="T159" s="99"/>
      <c r="U159" s="97"/>
    </row>
    <row r="160" spans="1:21" s="95" customFormat="1" ht="15.75" customHeight="1" x14ac:dyDescent="0.25">
      <c r="A160" s="50">
        <v>155</v>
      </c>
      <c r="B160" s="151"/>
      <c r="C160" s="149"/>
      <c r="D160" s="87"/>
      <c r="E160" s="83"/>
      <c r="F160" s="79"/>
      <c r="G160" s="71"/>
      <c r="H160" s="72"/>
      <c r="I160" s="88"/>
      <c r="J160" s="72"/>
      <c r="K160" s="84"/>
      <c r="L160" s="87"/>
      <c r="M160" s="89"/>
      <c r="N160" s="90"/>
      <c r="O160" s="83"/>
      <c r="P160" s="85"/>
      <c r="Q160" s="88"/>
      <c r="R160" s="147"/>
      <c r="S160" s="84"/>
      <c r="T160" s="99"/>
      <c r="U160" s="97"/>
    </row>
    <row r="161" spans="1:21" s="95" customFormat="1" ht="15.75" customHeight="1" x14ac:dyDescent="0.25">
      <c r="A161" s="50">
        <v>156</v>
      </c>
      <c r="B161" s="151"/>
      <c r="C161" s="149"/>
      <c r="D161" s="87"/>
      <c r="E161" s="83"/>
      <c r="F161" s="79"/>
      <c r="G161" s="71"/>
      <c r="H161" s="72"/>
      <c r="I161" s="88"/>
      <c r="J161" s="72"/>
      <c r="K161" s="84"/>
      <c r="L161" s="87"/>
      <c r="M161" s="89"/>
      <c r="N161" s="90"/>
      <c r="O161" s="83"/>
      <c r="P161" s="85"/>
      <c r="Q161" s="88"/>
      <c r="R161" s="147"/>
      <c r="S161" s="84"/>
      <c r="T161" s="99"/>
      <c r="U161" s="97"/>
    </row>
    <row r="162" spans="1:21" s="95" customFormat="1" ht="15.75" customHeight="1" x14ac:dyDescent="0.25">
      <c r="A162" s="50">
        <v>157</v>
      </c>
      <c r="B162" s="151"/>
      <c r="C162" s="149"/>
      <c r="D162" s="87"/>
      <c r="E162" s="83"/>
      <c r="F162" s="79"/>
      <c r="G162" s="71"/>
      <c r="H162" s="72"/>
      <c r="I162" s="88"/>
      <c r="J162" s="72"/>
      <c r="K162" s="84"/>
      <c r="L162" s="87"/>
      <c r="M162" s="89"/>
      <c r="N162" s="90"/>
      <c r="O162" s="83"/>
      <c r="P162" s="85"/>
      <c r="Q162" s="88"/>
      <c r="R162" s="147"/>
      <c r="S162" s="84"/>
      <c r="T162" s="99"/>
      <c r="U162" s="97"/>
    </row>
    <row r="163" spans="1:21" s="95" customFormat="1" ht="15.75" customHeight="1" x14ac:dyDescent="0.25">
      <c r="A163" s="50">
        <v>158</v>
      </c>
      <c r="B163" s="86"/>
      <c r="C163" s="149"/>
      <c r="D163" s="87"/>
      <c r="E163" s="83"/>
      <c r="F163" s="79"/>
      <c r="G163" s="71"/>
      <c r="H163" s="72"/>
      <c r="I163" s="88"/>
      <c r="J163" s="72"/>
      <c r="K163" s="84"/>
      <c r="L163" s="87"/>
      <c r="M163" s="89"/>
      <c r="N163" s="90"/>
      <c r="O163" s="83"/>
      <c r="P163" s="85"/>
      <c r="Q163" s="88"/>
      <c r="R163" s="147"/>
      <c r="S163" s="84"/>
      <c r="T163" s="99"/>
      <c r="U163" s="97"/>
    </row>
    <row r="164" spans="1:21" s="95" customFormat="1" ht="15.75" customHeight="1" x14ac:dyDescent="0.25">
      <c r="A164" s="50">
        <v>159</v>
      </c>
      <c r="B164" s="86"/>
      <c r="C164" s="149"/>
      <c r="D164" s="87"/>
      <c r="E164" s="83"/>
      <c r="F164" s="79"/>
      <c r="G164" s="71"/>
      <c r="H164" s="72"/>
      <c r="I164" s="88"/>
      <c r="J164" s="72"/>
      <c r="K164" s="84"/>
      <c r="L164" s="87"/>
      <c r="M164" s="89"/>
      <c r="N164" s="90"/>
      <c r="O164" s="83"/>
      <c r="P164" s="85"/>
      <c r="Q164" s="88"/>
      <c r="R164" s="147"/>
      <c r="S164" s="84"/>
      <c r="T164" s="99"/>
      <c r="U164" s="97"/>
    </row>
    <row r="165" spans="1:21" s="95" customFormat="1" ht="15.75" customHeight="1" x14ac:dyDescent="0.25">
      <c r="A165" s="50">
        <v>160</v>
      </c>
      <c r="B165" s="86"/>
      <c r="C165" s="149"/>
      <c r="D165" s="87"/>
      <c r="E165" s="83"/>
      <c r="F165" s="79"/>
      <c r="G165" s="71"/>
      <c r="H165" s="72"/>
      <c r="I165" s="88"/>
      <c r="J165" s="72"/>
      <c r="K165" s="84"/>
      <c r="L165" s="87"/>
      <c r="M165" s="89"/>
      <c r="N165" s="90"/>
      <c r="O165" s="83"/>
      <c r="P165" s="85"/>
      <c r="Q165" s="88"/>
      <c r="R165" s="147"/>
      <c r="S165" s="84"/>
      <c r="T165" s="99"/>
      <c r="U165" s="97"/>
    </row>
    <row r="166" spans="1:21" s="95" customFormat="1" ht="15.75" customHeight="1" x14ac:dyDescent="0.25">
      <c r="A166" s="50">
        <v>161</v>
      </c>
      <c r="B166" s="86"/>
      <c r="C166" s="149"/>
      <c r="D166" s="87"/>
      <c r="E166" s="83"/>
      <c r="F166" s="79"/>
      <c r="G166" s="71"/>
      <c r="H166" s="72"/>
      <c r="I166" s="88"/>
      <c r="J166" s="72"/>
      <c r="K166" s="84"/>
      <c r="L166" s="87"/>
      <c r="M166" s="89"/>
      <c r="N166" s="90"/>
      <c r="O166" s="83"/>
      <c r="P166" s="85"/>
      <c r="Q166" s="88"/>
      <c r="R166" s="147"/>
      <c r="S166" s="84"/>
      <c r="T166" s="99"/>
      <c r="U166" s="97"/>
    </row>
    <row r="167" spans="1:21" s="95" customFormat="1" ht="15.75" customHeight="1" x14ac:dyDescent="0.25">
      <c r="A167" s="50">
        <v>162</v>
      </c>
      <c r="B167" s="86"/>
      <c r="C167" s="149"/>
      <c r="D167" s="87"/>
      <c r="E167" s="83"/>
      <c r="F167" s="79"/>
      <c r="G167" s="71"/>
      <c r="H167" s="72"/>
      <c r="I167" s="88"/>
      <c r="J167" s="72"/>
      <c r="K167" s="84"/>
      <c r="L167" s="87"/>
      <c r="M167" s="89"/>
      <c r="N167" s="90"/>
      <c r="O167" s="83"/>
      <c r="P167" s="85"/>
      <c r="Q167" s="88"/>
      <c r="R167" s="147"/>
      <c r="S167" s="84"/>
      <c r="T167" s="99"/>
      <c r="U167" s="97"/>
    </row>
    <row r="168" spans="1:21" s="95" customFormat="1" ht="15.75" customHeight="1" x14ac:dyDescent="0.25">
      <c r="A168" s="50">
        <v>163</v>
      </c>
      <c r="B168" s="86"/>
      <c r="C168" s="149"/>
      <c r="D168" s="87"/>
      <c r="E168" s="83"/>
      <c r="F168" s="79"/>
      <c r="G168" s="71"/>
      <c r="H168" s="72"/>
      <c r="I168" s="88"/>
      <c r="J168" s="72"/>
      <c r="K168" s="84"/>
      <c r="L168" s="87"/>
      <c r="M168" s="89"/>
      <c r="N168" s="90"/>
      <c r="O168" s="83"/>
      <c r="P168" s="85"/>
      <c r="Q168" s="88"/>
      <c r="R168" s="147"/>
      <c r="S168" s="84"/>
      <c r="T168" s="99"/>
      <c r="U168" s="97"/>
    </row>
    <row r="169" spans="1:21" s="95" customFormat="1" ht="15.75" customHeight="1" x14ac:dyDescent="0.25">
      <c r="A169" s="50">
        <v>164</v>
      </c>
      <c r="B169" s="86"/>
      <c r="C169" s="149"/>
      <c r="D169" s="87"/>
      <c r="E169" s="83"/>
      <c r="F169" s="79"/>
      <c r="G169" s="71"/>
      <c r="H169" s="72"/>
      <c r="I169" s="88"/>
      <c r="J169" s="72"/>
      <c r="K169" s="84"/>
      <c r="L169" s="87"/>
      <c r="M169" s="89"/>
      <c r="N169" s="90"/>
      <c r="O169" s="83"/>
      <c r="P169" s="85"/>
      <c r="Q169" s="88"/>
      <c r="R169" s="147"/>
      <c r="S169" s="84"/>
      <c r="T169" s="99"/>
      <c r="U169" s="97"/>
    </row>
    <row r="170" spans="1:21" s="95" customFormat="1" ht="15.75" customHeight="1" x14ac:dyDescent="0.25">
      <c r="A170" s="50">
        <v>165</v>
      </c>
      <c r="B170" s="86"/>
      <c r="C170" s="149"/>
      <c r="D170" s="87"/>
      <c r="E170" s="83"/>
      <c r="F170" s="79"/>
      <c r="G170" s="71"/>
      <c r="H170" s="72"/>
      <c r="I170" s="88"/>
      <c r="J170" s="72"/>
      <c r="K170" s="84"/>
      <c r="L170" s="87"/>
      <c r="M170" s="89"/>
      <c r="N170" s="90"/>
      <c r="O170" s="83"/>
      <c r="P170" s="85"/>
      <c r="Q170" s="88"/>
      <c r="R170" s="147"/>
      <c r="S170" s="84"/>
      <c r="T170" s="99"/>
      <c r="U170" s="97"/>
    </row>
    <row r="171" spans="1:21" s="95" customFormat="1" ht="15.75" customHeight="1" x14ac:dyDescent="0.25">
      <c r="A171" s="50">
        <v>166</v>
      </c>
      <c r="B171" s="86"/>
      <c r="C171" s="149"/>
      <c r="D171" s="87"/>
      <c r="E171" s="83"/>
      <c r="F171" s="79"/>
      <c r="G171" s="71"/>
      <c r="H171" s="72"/>
      <c r="I171" s="88"/>
      <c r="J171" s="72"/>
      <c r="K171" s="84"/>
      <c r="L171" s="87"/>
      <c r="M171" s="89"/>
      <c r="N171" s="90"/>
      <c r="O171" s="83"/>
      <c r="P171" s="85"/>
      <c r="Q171" s="88"/>
      <c r="R171" s="147"/>
      <c r="S171" s="84"/>
      <c r="T171" s="99"/>
      <c r="U171" s="97"/>
    </row>
    <row r="172" spans="1:21" s="95" customFormat="1" ht="15.75" customHeight="1" x14ac:dyDescent="0.25">
      <c r="A172" s="50">
        <v>167</v>
      </c>
      <c r="B172" s="86"/>
      <c r="C172" s="149"/>
      <c r="D172" s="87"/>
      <c r="E172" s="83"/>
      <c r="F172" s="79"/>
      <c r="G172" s="71"/>
      <c r="H172" s="72"/>
      <c r="I172" s="88"/>
      <c r="J172" s="72"/>
      <c r="K172" s="84"/>
      <c r="L172" s="87"/>
      <c r="M172" s="89"/>
      <c r="N172" s="90"/>
      <c r="O172" s="83"/>
      <c r="P172" s="85"/>
      <c r="Q172" s="88"/>
      <c r="R172" s="147"/>
      <c r="S172" s="84"/>
      <c r="T172" s="99"/>
      <c r="U172" s="97"/>
    </row>
    <row r="173" spans="1:21" s="95" customFormat="1" ht="15.75" customHeight="1" x14ac:dyDescent="0.25">
      <c r="A173" s="50">
        <v>168</v>
      </c>
      <c r="B173" s="86"/>
      <c r="C173" s="149"/>
      <c r="D173" s="87"/>
      <c r="E173" s="83"/>
      <c r="F173" s="79"/>
      <c r="G173" s="71"/>
      <c r="H173" s="72"/>
      <c r="I173" s="88"/>
      <c r="J173" s="72"/>
      <c r="K173" s="84"/>
      <c r="L173" s="87"/>
      <c r="M173" s="89"/>
      <c r="N173" s="90"/>
      <c r="O173" s="83"/>
      <c r="P173" s="85"/>
      <c r="Q173" s="88"/>
      <c r="R173" s="147"/>
      <c r="S173" s="84"/>
      <c r="T173" s="99"/>
      <c r="U173" s="97"/>
    </row>
    <row r="174" spans="1:21" s="95" customFormat="1" ht="15.75" customHeight="1" x14ac:dyDescent="0.25">
      <c r="A174" s="50">
        <v>169</v>
      </c>
      <c r="B174" s="86"/>
      <c r="C174" s="149"/>
      <c r="D174" s="87"/>
      <c r="E174" s="83"/>
      <c r="F174" s="79"/>
      <c r="G174" s="71"/>
      <c r="H174" s="72"/>
      <c r="I174" s="88"/>
      <c r="J174" s="72"/>
      <c r="K174" s="84"/>
      <c r="L174" s="87"/>
      <c r="M174" s="89"/>
      <c r="N174" s="90"/>
      <c r="O174" s="83"/>
      <c r="P174" s="85"/>
      <c r="Q174" s="88"/>
      <c r="R174" s="147"/>
      <c r="S174" s="84"/>
      <c r="T174" s="99"/>
      <c r="U174" s="97"/>
    </row>
    <row r="175" spans="1:21" s="95" customFormat="1" ht="15.75" customHeight="1" x14ac:dyDescent="0.25">
      <c r="A175" s="50">
        <v>170</v>
      </c>
      <c r="B175" s="86"/>
      <c r="C175" s="149"/>
      <c r="D175" s="87"/>
      <c r="E175" s="83"/>
      <c r="F175" s="79"/>
      <c r="G175" s="71"/>
      <c r="H175" s="72"/>
      <c r="I175" s="88"/>
      <c r="J175" s="72"/>
      <c r="K175" s="84"/>
      <c r="L175" s="87"/>
      <c r="M175" s="89"/>
      <c r="N175" s="90"/>
      <c r="O175" s="83"/>
      <c r="P175" s="85"/>
      <c r="Q175" s="88"/>
      <c r="R175" s="147"/>
      <c r="S175" s="84"/>
      <c r="T175" s="99"/>
      <c r="U175" s="97"/>
    </row>
    <row r="176" spans="1:21" s="95" customFormat="1" ht="15.75" customHeight="1" x14ac:dyDescent="0.25">
      <c r="A176" s="50">
        <v>171</v>
      </c>
      <c r="B176" s="86"/>
      <c r="C176" s="149"/>
      <c r="D176" s="87"/>
      <c r="E176" s="83"/>
      <c r="F176" s="79"/>
      <c r="G176" s="71"/>
      <c r="H176" s="72"/>
      <c r="I176" s="88"/>
      <c r="J176" s="72"/>
      <c r="K176" s="84"/>
      <c r="L176" s="87"/>
      <c r="M176" s="89"/>
      <c r="N176" s="90"/>
      <c r="O176" s="83"/>
      <c r="P176" s="85"/>
      <c r="Q176" s="88"/>
      <c r="R176" s="147"/>
      <c r="S176" s="84"/>
      <c r="T176" s="99"/>
      <c r="U176" s="97"/>
    </row>
    <row r="177" spans="1:21" s="95" customFormat="1" ht="15.75" customHeight="1" x14ac:dyDescent="0.25">
      <c r="A177" s="50">
        <v>172</v>
      </c>
      <c r="B177" s="86"/>
      <c r="C177" s="149"/>
      <c r="D177" s="87"/>
      <c r="E177" s="83"/>
      <c r="F177" s="79"/>
      <c r="G177" s="71"/>
      <c r="H177" s="72"/>
      <c r="I177" s="88"/>
      <c r="J177" s="72"/>
      <c r="K177" s="84"/>
      <c r="L177" s="87"/>
      <c r="M177" s="89"/>
      <c r="N177" s="90"/>
      <c r="O177" s="83"/>
      <c r="P177" s="85"/>
      <c r="Q177" s="88"/>
      <c r="R177" s="147"/>
      <c r="S177" s="84"/>
      <c r="T177" s="99"/>
      <c r="U177" s="97"/>
    </row>
    <row r="178" spans="1:21" s="95" customFormat="1" ht="15.75" customHeight="1" x14ac:dyDescent="0.25">
      <c r="A178" s="50">
        <v>173</v>
      </c>
      <c r="B178" s="86"/>
      <c r="C178" s="149"/>
      <c r="D178" s="87"/>
      <c r="E178" s="83"/>
      <c r="F178" s="79"/>
      <c r="G178" s="71"/>
      <c r="H178" s="72"/>
      <c r="I178" s="88"/>
      <c r="J178" s="72"/>
      <c r="K178" s="84"/>
      <c r="L178" s="87"/>
      <c r="M178" s="89"/>
      <c r="N178" s="90"/>
      <c r="O178" s="83"/>
      <c r="P178" s="85"/>
      <c r="Q178" s="88"/>
      <c r="R178" s="147"/>
      <c r="S178" s="84"/>
      <c r="T178" s="99"/>
      <c r="U178" s="97"/>
    </row>
    <row r="179" spans="1:21" s="95" customFormat="1" ht="15.75" customHeight="1" x14ac:dyDescent="0.25">
      <c r="A179" s="50">
        <v>174</v>
      </c>
      <c r="B179" s="86"/>
      <c r="C179" s="149"/>
      <c r="D179" s="87"/>
      <c r="E179" s="83"/>
      <c r="F179" s="79"/>
      <c r="G179" s="71"/>
      <c r="H179" s="72"/>
      <c r="I179" s="88"/>
      <c r="J179" s="72"/>
      <c r="K179" s="84"/>
      <c r="L179" s="87"/>
      <c r="M179" s="89"/>
      <c r="N179" s="90"/>
      <c r="O179" s="83"/>
      <c r="P179" s="85"/>
      <c r="Q179" s="88"/>
      <c r="R179" s="147"/>
      <c r="S179" s="84"/>
      <c r="T179" s="99"/>
      <c r="U179" s="97"/>
    </row>
    <row r="180" spans="1:21" s="95" customFormat="1" ht="15.75" customHeight="1" x14ac:dyDescent="0.25">
      <c r="A180" s="50">
        <v>175</v>
      </c>
      <c r="B180" s="86"/>
      <c r="C180" s="149"/>
      <c r="D180" s="87"/>
      <c r="E180" s="83"/>
      <c r="F180" s="79"/>
      <c r="G180" s="71"/>
      <c r="H180" s="72"/>
      <c r="I180" s="88"/>
      <c r="J180" s="72"/>
      <c r="K180" s="84"/>
      <c r="L180" s="87"/>
      <c r="M180" s="89"/>
      <c r="N180" s="90"/>
      <c r="O180" s="83"/>
      <c r="P180" s="85"/>
      <c r="Q180" s="88"/>
      <c r="R180" s="147"/>
      <c r="S180" s="84"/>
      <c r="T180" s="99"/>
      <c r="U180" s="97"/>
    </row>
    <row r="181" spans="1:21" s="95" customFormat="1" ht="15.75" customHeight="1" x14ac:dyDescent="0.25">
      <c r="A181" s="50">
        <v>176</v>
      </c>
      <c r="B181" s="86"/>
      <c r="C181" s="149"/>
      <c r="D181" s="87"/>
      <c r="E181" s="83"/>
      <c r="F181" s="79"/>
      <c r="G181" s="71"/>
      <c r="H181" s="72"/>
      <c r="I181" s="88"/>
      <c r="J181" s="72"/>
      <c r="K181" s="84"/>
      <c r="L181" s="87"/>
      <c r="M181" s="89"/>
      <c r="N181" s="90"/>
      <c r="O181" s="83"/>
      <c r="P181" s="85"/>
      <c r="Q181" s="88"/>
      <c r="R181" s="147"/>
      <c r="S181" s="84"/>
      <c r="T181" s="99"/>
      <c r="U181" s="97"/>
    </row>
    <row r="182" spans="1:21" s="95" customFormat="1" ht="15.75" customHeight="1" x14ac:dyDescent="0.25">
      <c r="A182" s="50">
        <v>177</v>
      </c>
      <c r="B182" s="86"/>
      <c r="C182" s="149"/>
      <c r="D182" s="87"/>
      <c r="E182" s="83"/>
      <c r="F182" s="79"/>
      <c r="G182" s="71"/>
      <c r="H182" s="72"/>
      <c r="I182" s="88"/>
      <c r="J182" s="72"/>
      <c r="K182" s="84"/>
      <c r="L182" s="87"/>
      <c r="M182" s="89"/>
      <c r="N182" s="90"/>
      <c r="O182" s="83"/>
      <c r="P182" s="85"/>
      <c r="Q182" s="88"/>
      <c r="R182" s="147"/>
      <c r="S182" s="84"/>
      <c r="T182" s="99"/>
      <c r="U182" s="97"/>
    </row>
    <row r="183" spans="1:21" s="95" customFormat="1" ht="15.75" customHeight="1" x14ac:dyDescent="0.25">
      <c r="A183" s="50">
        <v>178</v>
      </c>
      <c r="B183" s="86"/>
      <c r="C183" s="149"/>
      <c r="D183" s="87"/>
      <c r="E183" s="83"/>
      <c r="F183" s="79"/>
      <c r="G183" s="71"/>
      <c r="H183" s="72"/>
      <c r="I183" s="88"/>
      <c r="J183" s="72"/>
      <c r="K183" s="84"/>
      <c r="L183" s="87"/>
      <c r="M183" s="89"/>
      <c r="N183" s="90"/>
      <c r="O183" s="83"/>
      <c r="P183" s="85"/>
      <c r="Q183" s="88"/>
      <c r="R183" s="147"/>
      <c r="S183" s="84"/>
      <c r="T183" s="99"/>
      <c r="U183" s="97"/>
    </row>
    <row r="184" spans="1:21" s="95" customFormat="1" ht="15.75" customHeight="1" x14ac:dyDescent="0.25">
      <c r="A184" s="50">
        <v>179</v>
      </c>
      <c r="B184" s="86"/>
      <c r="C184" s="149"/>
      <c r="D184" s="87"/>
      <c r="E184" s="83"/>
      <c r="F184" s="79"/>
      <c r="G184" s="71"/>
      <c r="H184" s="72"/>
      <c r="I184" s="88"/>
      <c r="J184" s="72"/>
      <c r="K184" s="84"/>
      <c r="L184" s="87"/>
      <c r="M184" s="89"/>
      <c r="N184" s="90"/>
      <c r="O184" s="83"/>
      <c r="P184" s="85"/>
      <c r="Q184" s="88"/>
      <c r="R184" s="147"/>
      <c r="S184" s="84"/>
      <c r="T184" s="99"/>
      <c r="U184" s="97"/>
    </row>
    <row r="185" spans="1:21" s="95" customFormat="1" ht="15.75" customHeight="1" x14ac:dyDescent="0.25">
      <c r="A185" s="50">
        <v>180</v>
      </c>
      <c r="B185" s="86"/>
      <c r="C185" s="149"/>
      <c r="D185" s="87"/>
      <c r="E185" s="83"/>
      <c r="F185" s="79"/>
      <c r="G185" s="71"/>
      <c r="H185" s="72"/>
      <c r="I185" s="88"/>
      <c r="J185" s="72"/>
      <c r="K185" s="84"/>
      <c r="L185" s="87"/>
      <c r="M185" s="89"/>
      <c r="N185" s="90"/>
      <c r="O185" s="83"/>
      <c r="P185" s="85"/>
      <c r="Q185" s="88"/>
      <c r="R185" s="147"/>
      <c r="S185" s="84"/>
      <c r="T185" s="99"/>
      <c r="U185" s="97"/>
    </row>
    <row r="186" spans="1:21" s="95" customFormat="1" ht="15.75" customHeight="1" x14ac:dyDescent="0.25">
      <c r="A186" s="50">
        <v>181</v>
      </c>
      <c r="B186" s="86"/>
      <c r="C186" s="149"/>
      <c r="D186" s="87"/>
      <c r="E186" s="83"/>
      <c r="F186" s="79"/>
      <c r="G186" s="71"/>
      <c r="H186" s="72"/>
      <c r="I186" s="88"/>
      <c r="J186" s="72"/>
      <c r="K186" s="84"/>
      <c r="L186" s="87"/>
      <c r="M186" s="89"/>
      <c r="N186" s="90"/>
      <c r="O186" s="83"/>
      <c r="P186" s="85"/>
      <c r="Q186" s="88"/>
      <c r="R186" s="147"/>
      <c r="S186" s="84"/>
      <c r="T186" s="99"/>
      <c r="U186" s="97"/>
    </row>
    <row r="187" spans="1:21" s="95" customFormat="1" ht="15.75" customHeight="1" x14ac:dyDescent="0.25">
      <c r="A187" s="50">
        <v>182</v>
      </c>
      <c r="B187" s="86"/>
      <c r="C187" s="149"/>
      <c r="D187" s="87"/>
      <c r="E187" s="83"/>
      <c r="F187" s="79"/>
      <c r="G187" s="71"/>
      <c r="H187" s="72"/>
      <c r="I187" s="88"/>
      <c r="J187" s="72"/>
      <c r="K187" s="84"/>
      <c r="L187" s="87"/>
      <c r="M187" s="89"/>
      <c r="N187" s="90"/>
      <c r="O187" s="83"/>
      <c r="P187" s="85"/>
      <c r="Q187" s="88"/>
      <c r="R187" s="147"/>
      <c r="S187" s="84"/>
      <c r="T187" s="99"/>
      <c r="U187" s="97"/>
    </row>
    <row r="188" spans="1:21" s="95" customFormat="1" ht="15.75" customHeight="1" x14ac:dyDescent="0.25">
      <c r="A188" s="50">
        <v>183</v>
      </c>
      <c r="B188" s="86"/>
      <c r="C188" s="149"/>
      <c r="D188" s="87"/>
      <c r="E188" s="83"/>
      <c r="F188" s="79"/>
      <c r="G188" s="71"/>
      <c r="H188" s="72"/>
      <c r="I188" s="88"/>
      <c r="J188" s="72"/>
      <c r="K188" s="84"/>
      <c r="L188" s="87"/>
      <c r="M188" s="89"/>
      <c r="N188" s="90"/>
      <c r="O188" s="83"/>
      <c r="P188" s="85"/>
      <c r="Q188" s="88"/>
      <c r="R188" s="147"/>
      <c r="S188" s="84"/>
      <c r="T188" s="99"/>
      <c r="U188" s="97"/>
    </row>
    <row r="189" spans="1:21" s="95" customFormat="1" ht="15.75" customHeight="1" x14ac:dyDescent="0.25">
      <c r="A189" s="50">
        <v>184</v>
      </c>
      <c r="B189" s="86"/>
      <c r="C189" s="149"/>
      <c r="D189" s="87"/>
      <c r="E189" s="83"/>
      <c r="F189" s="79"/>
      <c r="G189" s="71"/>
      <c r="H189" s="72"/>
      <c r="I189" s="88"/>
      <c r="J189" s="72"/>
      <c r="K189" s="84"/>
      <c r="L189" s="87"/>
      <c r="M189" s="89"/>
      <c r="N189" s="90"/>
      <c r="O189" s="83"/>
      <c r="P189" s="85"/>
      <c r="Q189" s="88"/>
      <c r="R189" s="147"/>
      <c r="S189" s="84"/>
      <c r="T189" s="99"/>
      <c r="U189" s="97"/>
    </row>
    <row r="190" spans="1:21" s="95" customFormat="1" ht="15.75" customHeight="1" x14ac:dyDescent="0.25">
      <c r="A190" s="50">
        <v>185</v>
      </c>
      <c r="B190" s="86"/>
      <c r="C190" s="149"/>
      <c r="D190" s="87"/>
      <c r="E190" s="83"/>
      <c r="F190" s="79"/>
      <c r="G190" s="71"/>
      <c r="H190" s="72"/>
      <c r="I190" s="88"/>
      <c r="J190" s="72"/>
      <c r="K190" s="84"/>
      <c r="L190" s="87"/>
      <c r="M190" s="89"/>
      <c r="N190" s="90"/>
      <c r="O190" s="83"/>
      <c r="P190" s="85"/>
      <c r="Q190" s="88"/>
      <c r="R190" s="147"/>
      <c r="S190" s="84"/>
      <c r="T190" s="99"/>
      <c r="U190" s="97"/>
    </row>
    <row r="191" spans="1:21" s="95" customFormat="1" ht="15.75" customHeight="1" x14ac:dyDescent="0.25">
      <c r="A191" s="50">
        <v>186</v>
      </c>
      <c r="B191" s="86"/>
      <c r="C191" s="149"/>
      <c r="D191" s="87"/>
      <c r="E191" s="83"/>
      <c r="F191" s="79"/>
      <c r="G191" s="71"/>
      <c r="H191" s="72"/>
      <c r="I191" s="88"/>
      <c r="J191" s="72"/>
      <c r="K191" s="84"/>
      <c r="L191" s="87"/>
      <c r="M191" s="89"/>
      <c r="N191" s="90"/>
      <c r="O191" s="83"/>
      <c r="P191" s="85"/>
      <c r="Q191" s="88"/>
      <c r="R191" s="147"/>
      <c r="S191" s="84"/>
      <c r="T191" s="99"/>
      <c r="U191" s="97"/>
    </row>
    <row r="192" spans="1:21" s="95" customFormat="1" ht="15.75" customHeight="1" x14ac:dyDescent="0.25">
      <c r="A192" s="50">
        <v>187</v>
      </c>
      <c r="B192" s="86"/>
      <c r="C192" s="149"/>
      <c r="D192" s="87"/>
      <c r="E192" s="83"/>
      <c r="F192" s="79"/>
      <c r="G192" s="71"/>
      <c r="H192" s="72"/>
      <c r="I192" s="88"/>
      <c r="J192" s="72"/>
      <c r="K192" s="84"/>
      <c r="L192" s="87"/>
      <c r="M192" s="89"/>
      <c r="N192" s="90"/>
      <c r="O192" s="83"/>
      <c r="P192" s="85"/>
      <c r="Q192" s="88"/>
      <c r="R192" s="147"/>
      <c r="S192" s="84"/>
      <c r="T192" s="99"/>
      <c r="U192" s="97"/>
    </row>
    <row r="193" spans="1:21" s="95" customFormat="1" ht="15.75" customHeight="1" x14ac:dyDescent="0.25">
      <c r="A193" s="50">
        <v>188</v>
      </c>
      <c r="B193" s="86"/>
      <c r="C193" s="149"/>
      <c r="D193" s="87"/>
      <c r="E193" s="83"/>
      <c r="F193" s="79"/>
      <c r="G193" s="71"/>
      <c r="H193" s="72"/>
      <c r="I193" s="88"/>
      <c r="J193" s="72"/>
      <c r="K193" s="84"/>
      <c r="L193" s="87"/>
      <c r="M193" s="89"/>
      <c r="N193" s="90"/>
      <c r="O193" s="83"/>
      <c r="P193" s="85"/>
      <c r="Q193" s="88"/>
      <c r="R193" s="147"/>
      <c r="S193" s="84"/>
      <c r="T193" s="99"/>
      <c r="U193" s="97"/>
    </row>
    <row r="194" spans="1:21" s="95" customFormat="1" ht="15.75" customHeight="1" x14ac:dyDescent="0.25">
      <c r="A194" s="50">
        <v>189</v>
      </c>
      <c r="B194" s="86"/>
      <c r="C194" s="149"/>
      <c r="D194" s="87"/>
      <c r="E194" s="83"/>
      <c r="F194" s="79"/>
      <c r="G194" s="71"/>
      <c r="H194" s="72"/>
      <c r="I194" s="88"/>
      <c r="J194" s="72"/>
      <c r="K194" s="84"/>
      <c r="L194" s="87"/>
      <c r="M194" s="89"/>
      <c r="N194" s="90"/>
      <c r="O194" s="83"/>
      <c r="P194" s="85"/>
      <c r="Q194" s="88"/>
      <c r="R194" s="147"/>
      <c r="S194" s="84"/>
      <c r="T194" s="99"/>
      <c r="U194" s="97"/>
    </row>
    <row r="195" spans="1:21" s="95" customFormat="1" ht="15.75" customHeight="1" x14ac:dyDescent="0.25">
      <c r="A195" s="50">
        <v>190</v>
      </c>
      <c r="B195" s="86"/>
      <c r="C195" s="149"/>
      <c r="D195" s="87"/>
      <c r="E195" s="83"/>
      <c r="F195" s="79"/>
      <c r="G195" s="71"/>
      <c r="H195" s="72"/>
      <c r="I195" s="88"/>
      <c r="J195" s="72"/>
      <c r="K195" s="84"/>
      <c r="L195" s="87"/>
      <c r="M195" s="89"/>
      <c r="N195" s="90"/>
      <c r="O195" s="83"/>
      <c r="P195" s="85"/>
      <c r="Q195" s="88"/>
      <c r="R195" s="147"/>
      <c r="S195" s="84"/>
      <c r="T195" s="99"/>
      <c r="U195" s="97"/>
    </row>
    <row r="196" spans="1:21" s="95" customFormat="1" ht="15.75" customHeight="1" x14ac:dyDescent="0.25">
      <c r="A196" s="50">
        <v>191</v>
      </c>
      <c r="B196" s="86"/>
      <c r="C196" s="149"/>
      <c r="D196" s="87"/>
      <c r="E196" s="83"/>
      <c r="F196" s="79"/>
      <c r="G196" s="71"/>
      <c r="H196" s="72"/>
      <c r="I196" s="88"/>
      <c r="J196" s="72"/>
      <c r="K196" s="84"/>
      <c r="L196" s="87"/>
      <c r="M196" s="89"/>
      <c r="N196" s="90"/>
      <c r="O196" s="83"/>
      <c r="P196" s="85"/>
      <c r="Q196" s="88"/>
      <c r="R196" s="147"/>
      <c r="S196" s="84"/>
      <c r="T196" s="99"/>
      <c r="U196" s="97"/>
    </row>
    <row r="197" spans="1:21" s="95" customFormat="1" ht="15.75" customHeight="1" x14ac:dyDescent="0.25">
      <c r="A197" s="50">
        <v>192</v>
      </c>
      <c r="B197" s="86"/>
      <c r="C197" s="149"/>
      <c r="D197" s="87"/>
      <c r="E197" s="83"/>
      <c r="F197" s="79"/>
      <c r="G197" s="71"/>
      <c r="H197" s="72"/>
      <c r="I197" s="88"/>
      <c r="J197" s="72"/>
      <c r="K197" s="84"/>
      <c r="L197" s="87"/>
      <c r="M197" s="89"/>
      <c r="N197" s="90"/>
      <c r="O197" s="83"/>
      <c r="P197" s="85"/>
      <c r="Q197" s="88"/>
      <c r="R197" s="147"/>
      <c r="S197" s="84"/>
      <c r="T197" s="99"/>
      <c r="U197" s="97"/>
    </row>
    <row r="198" spans="1:21" s="95" customFormat="1" ht="15.75" customHeight="1" x14ac:dyDescent="0.25">
      <c r="A198" s="50">
        <v>193</v>
      </c>
      <c r="B198" s="86"/>
      <c r="C198" s="149"/>
      <c r="D198" s="87"/>
      <c r="E198" s="83"/>
      <c r="F198" s="79"/>
      <c r="G198" s="71"/>
      <c r="H198" s="72"/>
      <c r="I198" s="88"/>
      <c r="J198" s="72"/>
      <c r="K198" s="84"/>
      <c r="L198" s="87"/>
      <c r="M198" s="89"/>
      <c r="N198" s="90"/>
      <c r="O198" s="83"/>
      <c r="P198" s="85"/>
      <c r="Q198" s="88"/>
      <c r="R198" s="147"/>
      <c r="S198" s="84"/>
      <c r="T198" s="99"/>
      <c r="U198" s="97"/>
    </row>
    <row r="199" spans="1:21" s="95" customFormat="1" ht="15.75" customHeight="1" x14ac:dyDescent="0.25">
      <c r="A199" s="50">
        <v>194</v>
      </c>
      <c r="B199" s="86"/>
      <c r="C199" s="149"/>
      <c r="D199" s="87"/>
      <c r="E199" s="83"/>
      <c r="F199" s="79"/>
      <c r="G199" s="71"/>
      <c r="H199" s="72"/>
      <c r="I199" s="88"/>
      <c r="J199" s="72"/>
      <c r="K199" s="84"/>
      <c r="L199" s="87"/>
      <c r="M199" s="89"/>
      <c r="N199" s="90"/>
      <c r="O199" s="83"/>
      <c r="P199" s="85"/>
      <c r="Q199" s="88"/>
      <c r="R199" s="147"/>
      <c r="S199" s="84"/>
      <c r="T199" s="99"/>
      <c r="U199" s="97"/>
    </row>
    <row r="200" spans="1:21" s="95" customFormat="1" ht="15.75" customHeight="1" x14ac:dyDescent="0.25">
      <c r="A200" s="50">
        <v>195</v>
      </c>
      <c r="B200" s="86"/>
      <c r="C200" s="149"/>
      <c r="D200" s="87"/>
      <c r="E200" s="83"/>
      <c r="F200" s="79"/>
      <c r="G200" s="71"/>
      <c r="H200" s="72"/>
      <c r="I200" s="88"/>
      <c r="J200" s="72"/>
      <c r="K200" s="84"/>
      <c r="L200" s="87"/>
      <c r="M200" s="89"/>
      <c r="N200" s="90"/>
      <c r="O200" s="83"/>
      <c r="P200" s="85"/>
      <c r="Q200" s="88"/>
      <c r="R200" s="147"/>
      <c r="S200" s="84"/>
      <c r="T200" s="99"/>
      <c r="U200" s="97"/>
    </row>
    <row r="201" spans="1:21" s="95" customFormat="1" ht="15.75" customHeight="1" x14ac:dyDescent="0.25">
      <c r="A201" s="50">
        <v>196</v>
      </c>
      <c r="B201" s="86"/>
      <c r="C201" s="149"/>
      <c r="D201" s="87"/>
      <c r="E201" s="83"/>
      <c r="F201" s="79"/>
      <c r="G201" s="71"/>
      <c r="H201" s="72"/>
      <c r="I201" s="88"/>
      <c r="J201" s="72"/>
      <c r="K201" s="84"/>
      <c r="L201" s="87"/>
      <c r="M201" s="89"/>
      <c r="N201" s="90"/>
      <c r="O201" s="83"/>
      <c r="P201" s="85"/>
      <c r="Q201" s="88"/>
      <c r="R201" s="147"/>
      <c r="S201" s="84"/>
      <c r="T201" s="99"/>
      <c r="U201" s="97"/>
    </row>
    <row r="202" spans="1:21" s="95" customFormat="1" ht="15.75" customHeight="1" x14ac:dyDescent="0.25">
      <c r="A202" s="50">
        <v>197</v>
      </c>
      <c r="B202" s="86"/>
      <c r="C202" s="149"/>
      <c r="D202" s="87"/>
      <c r="E202" s="83"/>
      <c r="F202" s="79"/>
      <c r="G202" s="71"/>
      <c r="H202" s="72"/>
      <c r="I202" s="88"/>
      <c r="J202" s="72"/>
      <c r="K202" s="84"/>
      <c r="L202" s="87"/>
      <c r="M202" s="89"/>
      <c r="N202" s="90"/>
      <c r="O202" s="83"/>
      <c r="P202" s="85"/>
      <c r="Q202" s="88"/>
      <c r="R202" s="147"/>
      <c r="S202" s="84"/>
      <c r="T202" s="99"/>
      <c r="U202" s="97"/>
    </row>
    <row r="203" spans="1:21" s="95" customFormat="1" ht="15.75" customHeight="1" x14ac:dyDescent="0.25">
      <c r="A203" s="50">
        <v>198</v>
      </c>
      <c r="B203" s="86"/>
      <c r="C203" s="149"/>
      <c r="D203" s="87"/>
      <c r="E203" s="83"/>
      <c r="F203" s="79"/>
      <c r="G203" s="71"/>
      <c r="H203" s="72"/>
      <c r="I203" s="88"/>
      <c r="J203" s="72"/>
      <c r="K203" s="84"/>
      <c r="L203" s="87"/>
      <c r="M203" s="89"/>
      <c r="N203" s="90"/>
      <c r="O203" s="83"/>
      <c r="P203" s="85"/>
      <c r="Q203" s="88"/>
      <c r="R203" s="147"/>
      <c r="S203" s="84"/>
      <c r="T203" s="99"/>
      <c r="U203" s="97"/>
    </row>
    <row r="204" spans="1:21" s="95" customFormat="1" ht="15.75" customHeight="1" x14ac:dyDescent="0.25">
      <c r="A204" s="50">
        <v>199</v>
      </c>
      <c r="B204" s="86"/>
      <c r="C204" s="149"/>
      <c r="D204" s="87"/>
      <c r="E204" s="83"/>
      <c r="F204" s="79"/>
      <c r="G204" s="71"/>
      <c r="H204" s="72"/>
      <c r="I204" s="88"/>
      <c r="J204" s="72"/>
      <c r="K204" s="84"/>
      <c r="L204" s="87"/>
      <c r="M204" s="89"/>
      <c r="N204" s="90"/>
      <c r="O204" s="83"/>
      <c r="P204" s="85"/>
      <c r="Q204" s="88"/>
      <c r="R204" s="147"/>
      <c r="S204" s="84"/>
      <c r="T204" s="99"/>
      <c r="U204" s="97"/>
    </row>
    <row r="205" spans="1:21" s="95" customFormat="1" ht="15.75" customHeight="1" x14ac:dyDescent="0.25">
      <c r="A205" s="50">
        <v>200</v>
      </c>
      <c r="B205" s="86"/>
      <c r="C205" s="149"/>
      <c r="D205" s="87"/>
      <c r="E205" s="83"/>
      <c r="F205" s="79"/>
      <c r="G205" s="71"/>
      <c r="H205" s="72"/>
      <c r="I205" s="88"/>
      <c r="J205" s="72"/>
      <c r="K205" s="84"/>
      <c r="L205" s="87"/>
      <c r="M205" s="89"/>
      <c r="N205" s="90"/>
      <c r="O205" s="83"/>
      <c r="P205" s="85"/>
      <c r="Q205" s="88"/>
      <c r="R205" s="147"/>
      <c r="S205" s="84"/>
      <c r="T205" s="99"/>
      <c r="U205" s="97"/>
    </row>
    <row r="206" spans="1:21" s="95" customFormat="1" ht="15.75" customHeight="1" x14ac:dyDescent="0.25">
      <c r="A206" s="50">
        <v>201</v>
      </c>
      <c r="B206" s="86"/>
      <c r="C206" s="149"/>
      <c r="D206" s="87"/>
      <c r="E206" s="83"/>
      <c r="F206" s="79"/>
      <c r="G206" s="71"/>
      <c r="H206" s="72"/>
      <c r="I206" s="88"/>
      <c r="J206" s="72"/>
      <c r="K206" s="84"/>
      <c r="L206" s="87"/>
      <c r="M206" s="89"/>
      <c r="N206" s="90"/>
      <c r="O206" s="83"/>
      <c r="P206" s="85"/>
      <c r="Q206" s="88"/>
      <c r="R206" s="147"/>
      <c r="S206" s="84"/>
      <c r="T206" s="99"/>
      <c r="U206" s="97"/>
    </row>
    <row r="207" spans="1:21" s="95" customFormat="1" ht="15.75" customHeight="1" x14ac:dyDescent="0.25">
      <c r="A207" s="50">
        <v>202</v>
      </c>
      <c r="B207" s="86"/>
      <c r="C207" s="149"/>
      <c r="D207" s="87"/>
      <c r="E207" s="83"/>
      <c r="F207" s="79"/>
      <c r="G207" s="71"/>
      <c r="H207" s="72"/>
      <c r="I207" s="88"/>
      <c r="J207" s="72"/>
      <c r="K207" s="84"/>
      <c r="L207" s="87"/>
      <c r="M207" s="89"/>
      <c r="N207" s="90"/>
      <c r="O207" s="83"/>
      <c r="P207" s="85"/>
      <c r="Q207" s="88"/>
      <c r="R207" s="147"/>
      <c r="S207" s="84"/>
      <c r="T207" s="99"/>
      <c r="U207" s="97"/>
    </row>
    <row r="208" spans="1:21" s="95" customFormat="1" ht="15.75" customHeight="1" x14ac:dyDescent="0.25">
      <c r="A208" s="50">
        <v>203</v>
      </c>
      <c r="B208" s="86"/>
      <c r="C208" s="149"/>
      <c r="D208" s="87"/>
      <c r="E208" s="83"/>
      <c r="F208" s="79"/>
      <c r="G208" s="71"/>
      <c r="H208" s="72"/>
      <c r="I208" s="88"/>
      <c r="J208" s="72"/>
      <c r="K208" s="84"/>
      <c r="L208" s="87"/>
      <c r="M208" s="89"/>
      <c r="N208" s="90"/>
      <c r="O208" s="83"/>
      <c r="P208" s="85"/>
      <c r="Q208" s="88"/>
      <c r="R208" s="147"/>
      <c r="S208" s="84"/>
      <c r="T208" s="99"/>
      <c r="U208" s="97"/>
    </row>
    <row r="209" spans="1:21" s="95" customFormat="1" ht="15.75" customHeight="1" x14ac:dyDescent="0.25">
      <c r="A209" s="50">
        <v>204</v>
      </c>
      <c r="B209" s="86"/>
      <c r="C209" s="149"/>
      <c r="D209" s="87"/>
      <c r="E209" s="83"/>
      <c r="F209" s="79"/>
      <c r="G209" s="71"/>
      <c r="H209" s="72"/>
      <c r="I209" s="88"/>
      <c r="J209" s="72"/>
      <c r="K209" s="84"/>
      <c r="L209" s="87"/>
      <c r="M209" s="89"/>
      <c r="N209" s="90"/>
      <c r="O209" s="83"/>
      <c r="P209" s="85"/>
      <c r="Q209" s="88"/>
      <c r="R209" s="147"/>
      <c r="S209" s="84"/>
      <c r="T209" s="99"/>
      <c r="U209" s="97"/>
    </row>
    <row r="210" spans="1:21" s="95" customFormat="1" ht="15.75" customHeight="1" x14ac:dyDescent="0.25">
      <c r="A210" s="50">
        <v>205</v>
      </c>
      <c r="B210" s="86"/>
      <c r="C210" s="149"/>
      <c r="D210" s="87"/>
      <c r="E210" s="83"/>
      <c r="F210" s="79"/>
      <c r="G210" s="71"/>
      <c r="H210" s="72"/>
      <c r="I210" s="88"/>
      <c r="J210" s="72"/>
      <c r="K210" s="84"/>
      <c r="L210" s="87"/>
      <c r="M210" s="89"/>
      <c r="N210" s="90"/>
      <c r="O210" s="83"/>
      <c r="P210" s="85"/>
      <c r="Q210" s="88"/>
      <c r="R210" s="147"/>
      <c r="S210" s="84"/>
      <c r="T210" s="99"/>
      <c r="U210" s="97"/>
    </row>
    <row r="211" spans="1:21" s="95" customFormat="1" ht="15.75" customHeight="1" x14ac:dyDescent="0.25">
      <c r="A211" s="50">
        <v>206</v>
      </c>
      <c r="B211" s="86"/>
      <c r="C211" s="149"/>
      <c r="D211" s="87"/>
      <c r="E211" s="83"/>
      <c r="F211" s="79"/>
      <c r="G211" s="71"/>
      <c r="H211" s="72"/>
      <c r="I211" s="88"/>
      <c r="J211" s="72"/>
      <c r="K211" s="84"/>
      <c r="L211" s="87"/>
      <c r="M211" s="89"/>
      <c r="N211" s="90"/>
      <c r="O211" s="83"/>
      <c r="P211" s="85"/>
      <c r="Q211" s="88"/>
      <c r="R211" s="147"/>
      <c r="S211" s="84"/>
      <c r="T211" s="99"/>
      <c r="U211" s="97"/>
    </row>
    <row r="212" spans="1:21" s="95" customFormat="1" ht="15.75" customHeight="1" x14ac:dyDescent="0.25">
      <c r="A212" s="50">
        <v>207</v>
      </c>
      <c r="B212" s="86"/>
      <c r="C212" s="149"/>
      <c r="D212" s="87"/>
      <c r="E212" s="83"/>
      <c r="F212" s="79"/>
      <c r="G212" s="71"/>
      <c r="H212" s="72"/>
      <c r="I212" s="88"/>
      <c r="J212" s="72"/>
      <c r="K212" s="84"/>
      <c r="L212" s="87"/>
      <c r="M212" s="89"/>
      <c r="N212" s="90"/>
      <c r="O212" s="83"/>
      <c r="P212" s="85"/>
      <c r="Q212" s="88"/>
      <c r="R212" s="147"/>
      <c r="S212" s="84"/>
      <c r="T212" s="99"/>
      <c r="U212" s="97"/>
    </row>
    <row r="213" spans="1:21" s="95" customFormat="1" ht="15.75" customHeight="1" x14ac:dyDescent="0.25">
      <c r="A213" s="50">
        <v>208</v>
      </c>
      <c r="B213" s="86"/>
      <c r="C213" s="149"/>
      <c r="D213" s="87"/>
      <c r="E213" s="83"/>
      <c r="F213" s="79"/>
      <c r="G213" s="71"/>
      <c r="H213" s="72"/>
      <c r="I213" s="88"/>
      <c r="J213" s="72"/>
      <c r="K213" s="84"/>
      <c r="L213" s="87"/>
      <c r="M213" s="89"/>
      <c r="N213" s="90"/>
      <c r="O213" s="83"/>
      <c r="P213" s="85"/>
      <c r="Q213" s="88"/>
      <c r="R213" s="147"/>
      <c r="S213" s="84"/>
      <c r="T213" s="99"/>
      <c r="U213" s="97"/>
    </row>
    <row r="214" spans="1:21" s="95" customFormat="1" ht="15.75" customHeight="1" x14ac:dyDescent="0.25">
      <c r="A214" s="50">
        <v>209</v>
      </c>
      <c r="B214" s="86"/>
      <c r="C214" s="149"/>
      <c r="D214" s="87"/>
      <c r="E214" s="83"/>
      <c r="F214" s="79"/>
      <c r="G214" s="71"/>
      <c r="H214" s="72"/>
      <c r="I214" s="88"/>
      <c r="J214" s="72"/>
      <c r="K214" s="84"/>
      <c r="L214" s="87"/>
      <c r="M214" s="89"/>
      <c r="N214" s="90"/>
      <c r="O214" s="83"/>
      <c r="P214" s="85"/>
      <c r="Q214" s="88"/>
      <c r="R214" s="147"/>
      <c r="S214" s="84"/>
      <c r="T214" s="99"/>
      <c r="U214" s="97"/>
    </row>
    <row r="215" spans="1:21" s="95" customFormat="1" ht="15.75" customHeight="1" x14ac:dyDescent="0.25">
      <c r="A215" s="50">
        <v>210</v>
      </c>
      <c r="B215" s="86"/>
      <c r="C215" s="149"/>
      <c r="D215" s="87"/>
      <c r="E215" s="83"/>
      <c r="F215" s="79"/>
      <c r="G215" s="71"/>
      <c r="H215" s="72"/>
      <c r="I215" s="88"/>
      <c r="J215" s="72"/>
      <c r="K215" s="84"/>
      <c r="L215" s="87"/>
      <c r="M215" s="89"/>
      <c r="N215" s="90"/>
      <c r="O215" s="83"/>
      <c r="P215" s="85"/>
      <c r="Q215" s="88"/>
      <c r="R215" s="147"/>
      <c r="S215" s="84"/>
      <c r="T215" s="99"/>
      <c r="U215" s="97"/>
    </row>
    <row r="216" spans="1:21" s="95" customFormat="1" ht="15.75" customHeight="1" x14ac:dyDescent="0.25">
      <c r="A216" s="50">
        <v>211</v>
      </c>
      <c r="B216" s="86"/>
      <c r="C216" s="149"/>
      <c r="D216" s="87"/>
      <c r="E216" s="83"/>
      <c r="F216" s="79"/>
      <c r="G216" s="71"/>
      <c r="H216" s="72"/>
      <c r="I216" s="88"/>
      <c r="J216" s="72"/>
      <c r="K216" s="84"/>
      <c r="L216" s="87"/>
      <c r="M216" s="89"/>
      <c r="N216" s="90"/>
      <c r="O216" s="83"/>
      <c r="P216" s="85"/>
      <c r="Q216" s="88"/>
      <c r="R216" s="147"/>
      <c r="S216" s="84"/>
      <c r="T216" s="99"/>
      <c r="U216" s="97"/>
    </row>
    <row r="217" spans="1:21" s="95" customFormat="1" ht="15.75" customHeight="1" x14ac:dyDescent="0.25">
      <c r="A217" s="50">
        <v>212</v>
      </c>
      <c r="B217" s="86"/>
      <c r="C217" s="149"/>
      <c r="D217" s="87"/>
      <c r="E217" s="83"/>
      <c r="F217" s="79"/>
      <c r="G217" s="71"/>
      <c r="H217" s="72"/>
      <c r="I217" s="88"/>
      <c r="J217" s="72"/>
      <c r="K217" s="84"/>
      <c r="L217" s="87"/>
      <c r="M217" s="89"/>
      <c r="N217" s="90"/>
      <c r="O217" s="83"/>
      <c r="P217" s="85"/>
      <c r="Q217" s="88"/>
      <c r="R217" s="147"/>
      <c r="S217" s="84"/>
      <c r="T217" s="99"/>
      <c r="U217" s="97"/>
    </row>
    <row r="218" spans="1:21" s="95" customFormat="1" ht="15.75" customHeight="1" x14ac:dyDescent="0.25">
      <c r="A218" s="50">
        <v>213</v>
      </c>
      <c r="B218" s="86"/>
      <c r="C218" s="149"/>
      <c r="D218" s="87"/>
      <c r="E218" s="83"/>
      <c r="F218" s="79"/>
      <c r="G218" s="71"/>
      <c r="H218" s="72"/>
      <c r="I218" s="88"/>
      <c r="J218" s="72"/>
      <c r="K218" s="84"/>
      <c r="L218" s="87"/>
      <c r="M218" s="89"/>
      <c r="N218" s="90"/>
      <c r="O218" s="83"/>
      <c r="P218" s="85"/>
      <c r="Q218" s="88"/>
      <c r="R218" s="147"/>
      <c r="S218" s="84"/>
      <c r="T218" s="99"/>
      <c r="U218" s="97"/>
    </row>
    <row r="219" spans="1:21" s="95" customFormat="1" ht="15.75" customHeight="1" x14ac:dyDescent="0.25">
      <c r="A219" s="50">
        <v>214</v>
      </c>
      <c r="B219" s="86"/>
      <c r="C219" s="149"/>
      <c r="D219" s="87"/>
      <c r="E219" s="83"/>
      <c r="F219" s="79"/>
      <c r="G219" s="71"/>
      <c r="H219" s="72"/>
      <c r="I219" s="88"/>
      <c r="J219" s="72"/>
      <c r="K219" s="84"/>
      <c r="L219" s="87"/>
      <c r="M219" s="89"/>
      <c r="N219" s="90"/>
      <c r="O219" s="83"/>
      <c r="P219" s="85"/>
      <c r="Q219" s="88"/>
      <c r="R219" s="147"/>
      <c r="S219" s="84"/>
      <c r="T219" s="99"/>
      <c r="U219" s="97"/>
    </row>
    <row r="220" spans="1:21" s="95" customFormat="1" ht="15.75" customHeight="1" x14ac:dyDescent="0.25">
      <c r="A220" s="50">
        <v>215</v>
      </c>
      <c r="B220" s="86"/>
      <c r="C220" s="149"/>
      <c r="D220" s="87"/>
      <c r="E220" s="83"/>
      <c r="F220" s="79"/>
      <c r="G220" s="71"/>
      <c r="H220" s="72"/>
      <c r="I220" s="88"/>
      <c r="J220" s="72"/>
      <c r="K220" s="84"/>
      <c r="L220" s="87"/>
      <c r="M220" s="89"/>
      <c r="N220" s="90"/>
      <c r="O220" s="83"/>
      <c r="P220" s="85"/>
      <c r="Q220" s="88"/>
      <c r="R220" s="147"/>
      <c r="S220" s="84"/>
      <c r="T220" s="99"/>
      <c r="U220" s="97"/>
    </row>
    <row r="221" spans="1:21" x14ac:dyDescent="0.25">
      <c r="E221" s="80"/>
      <c r="J221" s="48"/>
      <c r="L221" s="48"/>
      <c r="M221" s="48"/>
      <c r="N221" s="48"/>
      <c r="O221" s="48"/>
    </row>
    <row r="222" spans="1:21" x14ac:dyDescent="0.25">
      <c r="E222" s="80"/>
      <c r="J222" s="48"/>
      <c r="L222" s="48"/>
      <c r="M222" s="48"/>
      <c r="N222" s="48"/>
      <c r="O222" s="48"/>
    </row>
    <row r="223" spans="1:21" x14ac:dyDescent="0.25">
      <c r="E223" s="80"/>
      <c r="J223" s="48"/>
      <c r="L223" s="48"/>
      <c r="M223" s="48"/>
      <c r="N223" s="48"/>
      <c r="O223" s="48"/>
    </row>
    <row r="224" spans="1:21" x14ac:dyDescent="0.25">
      <c r="E224" s="80"/>
      <c r="J224" s="48"/>
      <c r="L224" s="48"/>
      <c r="M224" s="48"/>
      <c r="N224" s="48"/>
      <c r="O224" s="48"/>
    </row>
    <row r="225" spans="5:15" x14ac:dyDescent="0.25">
      <c r="E225" s="80"/>
      <c r="J225" s="48"/>
      <c r="L225" s="48"/>
      <c r="M225" s="48"/>
      <c r="N225" s="48"/>
      <c r="O225" s="48"/>
    </row>
    <row r="226" spans="5:15" x14ac:dyDescent="0.25">
      <c r="E226" s="80"/>
      <c r="J226" s="48"/>
      <c r="L226" s="48"/>
      <c r="M226" s="48"/>
      <c r="N226" s="48"/>
      <c r="O226" s="48"/>
    </row>
    <row r="227" spans="5:15" x14ac:dyDescent="0.25">
      <c r="E227" s="80"/>
      <c r="J227" s="48"/>
      <c r="L227" s="48"/>
      <c r="M227" s="48"/>
      <c r="N227" s="48"/>
      <c r="O227" s="48"/>
    </row>
    <row r="228" spans="5:15" x14ac:dyDescent="0.25">
      <c r="E228" s="80"/>
      <c r="J228" s="48"/>
      <c r="L228" s="48"/>
      <c r="M228" s="48"/>
      <c r="N228" s="48"/>
      <c r="O228" s="48"/>
    </row>
    <row r="229" spans="5:15" x14ac:dyDescent="0.25">
      <c r="E229" s="80"/>
      <c r="J229" s="48"/>
      <c r="L229" s="48"/>
      <c r="M229" s="48"/>
      <c r="N229" s="48"/>
      <c r="O229" s="48"/>
    </row>
    <row r="230" spans="5:15" x14ac:dyDescent="0.25">
      <c r="E230" s="80"/>
      <c r="J230" s="48"/>
      <c r="L230" s="48"/>
      <c r="M230" s="48"/>
      <c r="N230" s="48"/>
      <c r="O230" s="48"/>
    </row>
    <row r="231" spans="5:15" x14ac:dyDescent="0.25">
      <c r="E231" s="80"/>
      <c r="J231" s="48"/>
      <c r="L231" s="48"/>
      <c r="M231" s="48"/>
      <c r="N231" s="48"/>
      <c r="O231" s="48"/>
    </row>
    <row r="232" spans="5:15" x14ac:dyDescent="0.25">
      <c r="E232" s="80"/>
      <c r="J232" s="48"/>
      <c r="L232" s="48"/>
      <c r="M232" s="48"/>
      <c r="N232" s="48"/>
      <c r="O232" s="48"/>
    </row>
    <row r="233" spans="5:15" x14ac:dyDescent="0.25">
      <c r="E233" s="80"/>
      <c r="J233" s="48"/>
      <c r="L233" s="48"/>
      <c r="M233" s="48"/>
      <c r="N233" s="48"/>
      <c r="O233" s="48"/>
    </row>
    <row r="234" spans="5:15" x14ac:dyDescent="0.25">
      <c r="E234" s="80"/>
      <c r="J234" s="48"/>
      <c r="L234" s="48"/>
      <c r="M234" s="48"/>
      <c r="N234" s="48"/>
      <c r="O234" s="48"/>
    </row>
    <row r="235" spans="5:15" x14ac:dyDescent="0.25">
      <c r="E235" s="80"/>
      <c r="J235" s="48"/>
      <c r="L235" s="48"/>
      <c r="M235" s="48"/>
      <c r="N235" s="48"/>
      <c r="O235" s="48"/>
    </row>
    <row r="236" spans="5:15" x14ac:dyDescent="0.25">
      <c r="E236" s="80"/>
      <c r="J236" s="48"/>
      <c r="L236" s="48"/>
      <c r="M236" s="48"/>
      <c r="N236" s="48"/>
      <c r="O236" s="48"/>
    </row>
    <row r="237" spans="5:15" x14ac:dyDescent="0.25">
      <c r="E237" s="80"/>
      <c r="J237" s="48"/>
      <c r="L237" s="48"/>
      <c r="M237" s="48"/>
      <c r="N237" s="48"/>
      <c r="O237" s="48"/>
    </row>
    <row r="238" spans="5:15" x14ac:dyDescent="0.25">
      <c r="E238" s="80"/>
      <c r="J238" s="48"/>
      <c r="L238" s="48"/>
      <c r="M238" s="48"/>
      <c r="N238" s="48"/>
      <c r="O238" s="48"/>
    </row>
    <row r="239" spans="5:15" x14ac:dyDescent="0.25">
      <c r="E239" s="80"/>
      <c r="J239" s="48"/>
      <c r="L239" s="48"/>
      <c r="M239" s="48"/>
      <c r="N239" s="48"/>
      <c r="O239" s="48"/>
    </row>
    <row r="240" spans="5:15" x14ac:dyDescent="0.25">
      <c r="E240" s="80"/>
      <c r="J240" s="48"/>
      <c r="L240" s="48"/>
      <c r="M240" s="48"/>
      <c r="N240" s="48"/>
      <c r="O240" s="48"/>
    </row>
    <row r="241" spans="5:15" x14ac:dyDescent="0.25">
      <c r="E241" s="80"/>
      <c r="J241" s="48"/>
      <c r="L241" s="48"/>
      <c r="M241" s="48"/>
      <c r="N241" s="48"/>
      <c r="O241" s="48"/>
    </row>
    <row r="242" spans="5:15" x14ac:dyDescent="0.25">
      <c r="E242" s="80"/>
      <c r="J242" s="48"/>
      <c r="L242" s="48"/>
      <c r="M242" s="48"/>
      <c r="N242" s="48"/>
      <c r="O242" s="48"/>
    </row>
    <row r="243" spans="5:15" x14ac:dyDescent="0.25">
      <c r="E243" s="80"/>
      <c r="J243" s="48"/>
      <c r="L243" s="48"/>
      <c r="M243" s="48"/>
      <c r="N243" s="48"/>
      <c r="O243" s="48"/>
    </row>
    <row r="244" spans="5:15" x14ac:dyDescent="0.25">
      <c r="E244" s="80"/>
      <c r="J244" s="48"/>
      <c r="L244" s="48"/>
      <c r="M244" s="48"/>
      <c r="N244" s="48"/>
      <c r="O244" s="48"/>
    </row>
    <row r="245" spans="5:15" x14ac:dyDescent="0.25">
      <c r="E245" s="80"/>
      <c r="J245" s="48"/>
      <c r="L245" s="48"/>
      <c r="M245" s="48"/>
      <c r="N245" s="48"/>
      <c r="O245" s="48"/>
    </row>
    <row r="246" spans="5:15" x14ac:dyDescent="0.25">
      <c r="E246" s="80"/>
      <c r="J246" s="48"/>
      <c r="L246" s="48"/>
      <c r="M246" s="48"/>
      <c r="N246" s="48"/>
      <c r="O246" s="48"/>
    </row>
    <row r="247" spans="5:15" x14ac:dyDescent="0.25">
      <c r="E247" s="80"/>
      <c r="J247" s="48"/>
      <c r="L247" s="48"/>
      <c r="M247" s="48"/>
      <c r="N247" s="48"/>
      <c r="O247" s="48"/>
    </row>
    <row r="248" spans="5:15" x14ac:dyDescent="0.25">
      <c r="E248" s="80"/>
      <c r="J248" s="48"/>
      <c r="L248" s="48"/>
      <c r="M248" s="48"/>
      <c r="N248" s="48"/>
      <c r="O248" s="48"/>
    </row>
    <row r="249" spans="5:15" x14ac:dyDescent="0.25">
      <c r="E249" s="80"/>
      <c r="J249" s="48"/>
      <c r="L249" s="48"/>
      <c r="M249" s="48"/>
      <c r="N249" s="48"/>
      <c r="O249" s="48"/>
    </row>
    <row r="250" spans="5:15" x14ac:dyDescent="0.25">
      <c r="E250" s="80"/>
      <c r="J250" s="48"/>
      <c r="L250" s="48"/>
      <c r="M250" s="48"/>
      <c r="N250" s="48"/>
      <c r="O250" s="48"/>
    </row>
    <row r="251" spans="5:15" x14ac:dyDescent="0.25">
      <c r="E251" s="80"/>
      <c r="J251" s="48"/>
      <c r="L251" s="48"/>
      <c r="M251" s="48"/>
      <c r="N251" s="48"/>
      <c r="O251" s="48"/>
    </row>
    <row r="252" spans="5:15" x14ac:dyDescent="0.25">
      <c r="E252" s="80"/>
      <c r="J252" s="48"/>
      <c r="L252" s="48"/>
      <c r="M252" s="48"/>
      <c r="N252" s="48"/>
      <c r="O252" s="48"/>
    </row>
    <row r="253" spans="5:15" x14ac:dyDescent="0.25">
      <c r="E253" s="80"/>
      <c r="J253" s="48"/>
      <c r="L253" s="48"/>
      <c r="M253" s="48"/>
      <c r="N253" s="48"/>
      <c r="O253" s="48"/>
    </row>
    <row r="254" spans="5:15" x14ac:dyDescent="0.25">
      <c r="E254" s="80"/>
      <c r="J254" s="48"/>
      <c r="L254" s="48"/>
      <c r="M254" s="48"/>
      <c r="N254" s="48"/>
      <c r="O254" s="48"/>
    </row>
    <row r="255" spans="5:15" x14ac:dyDescent="0.25">
      <c r="E255" s="80"/>
      <c r="J255" s="48"/>
      <c r="L255" s="48"/>
      <c r="M255" s="48"/>
      <c r="N255" s="48"/>
      <c r="O255" s="48"/>
    </row>
    <row r="256" spans="5:15" x14ac:dyDescent="0.25">
      <c r="E256" s="80"/>
      <c r="J256" s="48"/>
      <c r="L256" s="48"/>
      <c r="M256" s="48"/>
      <c r="N256" s="48"/>
      <c r="O256" s="48"/>
    </row>
    <row r="257" spans="5:15" x14ac:dyDescent="0.25">
      <c r="E257" s="80"/>
      <c r="J257" s="48"/>
      <c r="L257" s="48"/>
      <c r="M257" s="48"/>
      <c r="N257" s="48"/>
      <c r="O257" s="48"/>
    </row>
    <row r="258" spans="5:15" x14ac:dyDescent="0.25">
      <c r="E258" s="80"/>
      <c r="J258" s="48"/>
      <c r="L258" s="48"/>
      <c r="M258" s="48"/>
      <c r="N258" s="48"/>
      <c r="O258" s="48"/>
    </row>
    <row r="259" spans="5:15" x14ac:dyDescent="0.25">
      <c r="E259" s="80"/>
      <c r="J259" s="48"/>
      <c r="L259" s="48"/>
      <c r="M259" s="48"/>
      <c r="N259" s="48"/>
      <c r="O259" s="48"/>
    </row>
    <row r="260" spans="5:15" x14ac:dyDescent="0.25">
      <c r="E260" s="80"/>
      <c r="J260" s="48"/>
      <c r="L260" s="48"/>
      <c r="M260" s="48"/>
      <c r="N260" s="48"/>
      <c r="O260" s="48"/>
    </row>
    <row r="261" spans="5:15" x14ac:dyDescent="0.25">
      <c r="E261" s="80"/>
      <c r="J261" s="48"/>
      <c r="L261" s="48"/>
      <c r="M261" s="48"/>
      <c r="N261" s="48"/>
      <c r="O261" s="48"/>
    </row>
    <row r="262" spans="5:15" x14ac:dyDescent="0.25">
      <c r="E262" s="80"/>
      <c r="J262" s="48"/>
      <c r="L262" s="48"/>
      <c r="M262" s="48"/>
      <c r="N262" s="48"/>
      <c r="O262" s="48"/>
    </row>
    <row r="263" spans="5:15" x14ac:dyDescent="0.25">
      <c r="E263" s="80"/>
      <c r="J263" s="48"/>
      <c r="L263" s="48"/>
      <c r="M263" s="48"/>
      <c r="N263" s="48"/>
      <c r="O263" s="48"/>
    </row>
    <row r="264" spans="5:15" x14ac:dyDescent="0.25">
      <c r="E264" s="80"/>
      <c r="J264" s="48"/>
      <c r="L264" s="48"/>
      <c r="M264" s="48"/>
      <c r="N264" s="48"/>
      <c r="O264" s="48"/>
    </row>
    <row r="265" spans="5:15" x14ac:dyDescent="0.25">
      <c r="E265" s="80"/>
      <c r="J265" s="48"/>
      <c r="L265" s="48"/>
      <c r="M265" s="48"/>
      <c r="N265" s="48"/>
      <c r="O265" s="48"/>
    </row>
    <row r="266" spans="5:15" x14ac:dyDescent="0.25">
      <c r="E266" s="80"/>
      <c r="J266" s="48"/>
      <c r="L266" s="48"/>
      <c r="M266" s="48"/>
      <c r="N266" s="48"/>
      <c r="O266" s="48"/>
    </row>
    <row r="267" spans="5:15" x14ac:dyDescent="0.25">
      <c r="E267" s="80"/>
      <c r="J267" s="48"/>
      <c r="L267" s="48"/>
      <c r="M267" s="48"/>
      <c r="N267" s="48"/>
      <c r="O267" s="48"/>
    </row>
    <row r="268" spans="5:15" x14ac:dyDescent="0.25">
      <c r="E268" s="80"/>
      <c r="J268" s="48"/>
      <c r="L268" s="48"/>
      <c r="M268" s="48"/>
      <c r="N268" s="48"/>
      <c r="O268" s="48"/>
    </row>
    <row r="269" spans="5:15" x14ac:dyDescent="0.25">
      <c r="E269" s="80"/>
      <c r="J269" s="48"/>
      <c r="L269" s="48"/>
      <c r="M269" s="48"/>
      <c r="N269" s="48"/>
      <c r="O269" s="48"/>
    </row>
    <row r="270" spans="5:15" x14ac:dyDescent="0.25">
      <c r="E270" s="80"/>
      <c r="J270" s="48"/>
      <c r="L270" s="48"/>
      <c r="M270" s="48"/>
      <c r="N270" s="48"/>
      <c r="O270" s="48"/>
    </row>
    <row r="271" spans="5:15" x14ac:dyDescent="0.25">
      <c r="E271" s="80"/>
      <c r="J271" s="48"/>
      <c r="L271" s="48"/>
      <c r="M271" s="48"/>
      <c r="N271" s="48"/>
      <c r="O271" s="48"/>
    </row>
    <row r="272" spans="5:15" x14ac:dyDescent="0.25">
      <c r="E272" s="80"/>
      <c r="J272" s="48"/>
      <c r="L272" s="48"/>
      <c r="M272" s="48"/>
      <c r="N272" s="48"/>
      <c r="O272" s="48"/>
    </row>
    <row r="273" spans="5:15" x14ac:dyDescent="0.25">
      <c r="E273" s="80"/>
      <c r="J273" s="48"/>
      <c r="L273" s="48"/>
      <c r="M273" s="48"/>
      <c r="N273" s="48"/>
      <c r="O273" s="48"/>
    </row>
    <row r="274" spans="5:15" x14ac:dyDescent="0.25">
      <c r="E274" s="80"/>
      <c r="J274" s="48"/>
      <c r="L274" s="48"/>
      <c r="M274" s="48"/>
      <c r="N274" s="48"/>
      <c r="O274" s="48"/>
    </row>
    <row r="275" spans="5:15" x14ac:dyDescent="0.25">
      <c r="E275" s="80"/>
      <c r="J275" s="48"/>
      <c r="L275" s="48"/>
      <c r="M275" s="48"/>
      <c r="N275" s="48"/>
      <c r="O275" s="48"/>
    </row>
    <row r="276" spans="5:15" x14ac:dyDescent="0.25">
      <c r="E276" s="80"/>
      <c r="J276" s="48"/>
      <c r="L276" s="48"/>
      <c r="M276" s="48"/>
      <c r="N276" s="48"/>
      <c r="O276" s="48"/>
    </row>
    <row r="277" spans="5:15" x14ac:dyDescent="0.25">
      <c r="E277" s="80"/>
      <c r="J277" s="48"/>
      <c r="L277" s="48"/>
      <c r="M277" s="48"/>
      <c r="N277" s="48"/>
      <c r="O277" s="48"/>
    </row>
    <row r="278" spans="5:15" x14ac:dyDescent="0.25">
      <c r="E278" s="80"/>
      <c r="J278" s="48"/>
      <c r="L278" s="48"/>
      <c r="M278" s="48"/>
      <c r="N278" s="48"/>
      <c r="O278" s="48"/>
    </row>
    <row r="279" spans="5:15" x14ac:dyDescent="0.25">
      <c r="E279" s="80"/>
      <c r="J279" s="48"/>
      <c r="L279" s="48"/>
      <c r="M279" s="48"/>
      <c r="N279" s="48"/>
      <c r="O279" s="48"/>
    </row>
    <row r="280" spans="5:15" x14ac:dyDescent="0.25">
      <c r="E280" s="80"/>
      <c r="J280" s="48"/>
      <c r="L280" s="48"/>
      <c r="M280" s="48"/>
      <c r="N280" s="48"/>
      <c r="O280" s="48"/>
    </row>
    <row r="281" spans="5:15" x14ac:dyDescent="0.25">
      <c r="E281" s="80"/>
      <c r="J281" s="48"/>
      <c r="L281" s="48"/>
      <c r="M281" s="48"/>
      <c r="N281" s="48"/>
      <c r="O281" s="48"/>
    </row>
    <row r="282" spans="5:15" x14ac:dyDescent="0.25">
      <c r="E282" s="80"/>
      <c r="J282" s="48"/>
      <c r="L282" s="48"/>
      <c r="M282" s="48"/>
      <c r="N282" s="48"/>
      <c r="O282" s="48"/>
    </row>
    <row r="283" spans="5:15" x14ac:dyDescent="0.25">
      <c r="E283" s="80"/>
      <c r="J283" s="48"/>
      <c r="L283" s="48"/>
      <c r="M283" s="48"/>
      <c r="N283" s="48"/>
      <c r="O283" s="48"/>
    </row>
    <row r="284" spans="5:15" x14ac:dyDescent="0.25">
      <c r="E284" s="80"/>
      <c r="J284" s="48"/>
      <c r="L284" s="48"/>
      <c r="M284" s="48"/>
      <c r="N284" s="48"/>
      <c r="O284" s="48"/>
    </row>
    <row r="285" spans="5:15" x14ac:dyDescent="0.25">
      <c r="E285" s="80"/>
      <c r="J285" s="48"/>
      <c r="L285" s="48"/>
      <c r="M285" s="48"/>
      <c r="N285" s="48"/>
      <c r="O285" s="48"/>
    </row>
    <row r="286" spans="5:15" x14ac:dyDescent="0.25">
      <c r="E286" s="80"/>
      <c r="J286" s="48"/>
      <c r="L286" s="48"/>
      <c r="M286" s="48"/>
      <c r="N286" s="48"/>
      <c r="O286" s="48"/>
    </row>
    <row r="287" spans="5:15" x14ac:dyDescent="0.25">
      <c r="E287" s="80"/>
      <c r="J287" s="48"/>
      <c r="L287" s="48"/>
      <c r="M287" s="48"/>
      <c r="N287" s="48"/>
      <c r="O287" s="48"/>
    </row>
    <row r="288" spans="5:15" x14ac:dyDescent="0.25">
      <c r="E288" s="80"/>
      <c r="J288" s="48"/>
      <c r="L288" s="48"/>
      <c r="M288" s="48"/>
      <c r="N288" s="48"/>
      <c r="O288" s="48"/>
    </row>
    <row r="289" spans="5:15" x14ac:dyDescent="0.25">
      <c r="E289" s="80"/>
      <c r="J289" s="48"/>
      <c r="L289" s="48"/>
      <c r="M289" s="48"/>
      <c r="N289" s="48"/>
      <c r="O289" s="48"/>
    </row>
    <row r="290" spans="5:15" x14ac:dyDescent="0.25">
      <c r="E290" s="80"/>
      <c r="J290" s="48"/>
      <c r="L290" s="48"/>
      <c r="M290" s="48"/>
      <c r="N290" s="48"/>
      <c r="O290" s="48"/>
    </row>
    <row r="291" spans="5:15" x14ac:dyDescent="0.25">
      <c r="E291" s="80"/>
      <c r="J291" s="48"/>
      <c r="L291" s="48"/>
      <c r="M291" s="48"/>
      <c r="N291" s="48"/>
      <c r="O291" s="48"/>
    </row>
    <row r="292" spans="5:15" x14ac:dyDescent="0.25">
      <c r="E292" s="80"/>
      <c r="J292" s="48"/>
      <c r="L292" s="48"/>
      <c r="M292" s="48"/>
      <c r="N292" s="48"/>
      <c r="O292" s="48"/>
    </row>
    <row r="293" spans="5:15" x14ac:dyDescent="0.25">
      <c r="E293" s="80"/>
      <c r="J293" s="48"/>
      <c r="L293" s="48"/>
      <c r="M293" s="48"/>
      <c r="N293" s="48"/>
      <c r="O293" s="48"/>
    </row>
    <row r="294" spans="5:15" x14ac:dyDescent="0.25">
      <c r="E294" s="80"/>
      <c r="J294" s="48"/>
      <c r="L294" s="48"/>
      <c r="M294" s="48"/>
      <c r="N294" s="48"/>
      <c r="O294" s="48"/>
    </row>
    <row r="295" spans="5:15" x14ac:dyDescent="0.25">
      <c r="E295" s="80"/>
      <c r="J295" s="48"/>
      <c r="L295" s="48"/>
      <c r="M295" s="48"/>
      <c r="N295" s="48"/>
      <c r="O295" s="48"/>
    </row>
    <row r="296" spans="5:15" x14ac:dyDescent="0.25">
      <c r="E296" s="80"/>
      <c r="J296" s="48"/>
      <c r="L296" s="48"/>
      <c r="M296" s="48"/>
      <c r="N296" s="48"/>
      <c r="O296" s="48"/>
    </row>
    <row r="297" spans="5:15" x14ac:dyDescent="0.25">
      <c r="E297" s="80"/>
      <c r="J297" s="48"/>
      <c r="L297" s="48"/>
      <c r="M297" s="48"/>
      <c r="N297" s="48"/>
      <c r="O297" s="48"/>
    </row>
    <row r="298" spans="5:15" x14ac:dyDescent="0.25">
      <c r="E298" s="80"/>
      <c r="J298" s="48"/>
      <c r="L298" s="48"/>
      <c r="M298" s="48"/>
      <c r="N298" s="48"/>
      <c r="O298" s="48"/>
    </row>
    <row r="299" spans="5:15" x14ac:dyDescent="0.25">
      <c r="E299" s="80"/>
      <c r="J299" s="48"/>
      <c r="L299" s="48"/>
      <c r="M299" s="48"/>
      <c r="N299" s="48"/>
      <c r="O299" s="48"/>
    </row>
    <row r="300" spans="5:15" x14ac:dyDescent="0.25">
      <c r="E300" s="80"/>
      <c r="J300" s="48"/>
      <c r="L300" s="48"/>
      <c r="M300" s="48"/>
      <c r="N300" s="48"/>
      <c r="O300" s="48"/>
    </row>
    <row r="301" spans="5:15" x14ac:dyDescent="0.25">
      <c r="E301" s="80"/>
      <c r="J301" s="48"/>
      <c r="L301" s="48"/>
      <c r="M301" s="48"/>
      <c r="N301" s="48"/>
      <c r="O301" s="48"/>
    </row>
    <row r="302" spans="5:15" x14ac:dyDescent="0.25">
      <c r="E302" s="80"/>
      <c r="J302" s="48"/>
      <c r="L302" s="48"/>
      <c r="M302" s="48"/>
      <c r="N302" s="48"/>
      <c r="O302" s="48"/>
    </row>
    <row r="303" spans="5:15" x14ac:dyDescent="0.25">
      <c r="E303" s="80"/>
      <c r="J303" s="48"/>
      <c r="L303" s="48"/>
      <c r="M303" s="48"/>
      <c r="N303" s="48"/>
      <c r="O303" s="48"/>
    </row>
    <row r="304" spans="5:15" x14ac:dyDescent="0.25">
      <c r="E304" s="80"/>
      <c r="J304" s="48"/>
      <c r="L304" s="48"/>
      <c r="M304" s="48"/>
      <c r="N304" s="48"/>
      <c r="O304" s="48"/>
    </row>
    <row r="305" spans="5:15" x14ac:dyDescent="0.25">
      <c r="E305" s="80"/>
      <c r="J305" s="48"/>
      <c r="L305" s="48"/>
      <c r="M305" s="48"/>
      <c r="N305" s="48"/>
      <c r="O305" s="48"/>
    </row>
    <row r="306" spans="5:15" x14ac:dyDescent="0.25">
      <c r="E306" s="80"/>
      <c r="J306" s="48"/>
      <c r="L306" s="48"/>
      <c r="M306" s="48"/>
      <c r="N306" s="48"/>
      <c r="O306" s="48"/>
    </row>
    <row r="307" spans="5:15" x14ac:dyDescent="0.25">
      <c r="E307" s="80"/>
      <c r="J307" s="48"/>
      <c r="L307" s="48"/>
      <c r="M307" s="48"/>
      <c r="N307" s="48"/>
      <c r="O307" s="48"/>
    </row>
    <row r="308" spans="5:15" x14ac:dyDescent="0.25">
      <c r="E308" s="80"/>
      <c r="J308" s="48"/>
      <c r="L308" s="48"/>
      <c r="M308" s="48"/>
      <c r="N308" s="48"/>
      <c r="O308" s="48"/>
    </row>
    <row r="309" spans="5:15" x14ac:dyDescent="0.25">
      <c r="E309" s="80"/>
      <c r="J309" s="48"/>
      <c r="L309" s="48"/>
      <c r="M309" s="48"/>
      <c r="N309" s="48"/>
      <c r="O309" s="48"/>
    </row>
    <row r="310" spans="5:15" x14ac:dyDescent="0.25">
      <c r="E310" s="80"/>
      <c r="J310" s="48"/>
      <c r="L310" s="48"/>
      <c r="M310" s="48"/>
      <c r="N310" s="48"/>
      <c r="O310" s="48"/>
    </row>
    <row r="311" spans="5:15" x14ac:dyDescent="0.25">
      <c r="E311" s="80"/>
      <c r="J311" s="48"/>
      <c r="L311" s="48"/>
      <c r="M311" s="48"/>
      <c r="N311" s="48"/>
      <c r="O311" s="48"/>
    </row>
    <row r="312" spans="5:15" x14ac:dyDescent="0.25">
      <c r="E312" s="80"/>
      <c r="J312" s="48"/>
      <c r="L312" s="48"/>
      <c r="M312" s="48"/>
      <c r="N312" s="48"/>
      <c r="O312" s="48"/>
    </row>
    <row r="313" spans="5:15" x14ac:dyDescent="0.25">
      <c r="E313" s="80"/>
      <c r="J313" s="48"/>
      <c r="L313" s="48"/>
      <c r="M313" s="48"/>
      <c r="N313" s="48"/>
      <c r="O313" s="48"/>
    </row>
    <row r="314" spans="5:15" x14ac:dyDescent="0.25">
      <c r="E314" s="80"/>
      <c r="J314" s="48"/>
      <c r="L314" s="48"/>
      <c r="M314" s="48"/>
      <c r="N314" s="48"/>
      <c r="O314" s="48"/>
    </row>
    <row r="315" spans="5:15" x14ac:dyDescent="0.25">
      <c r="E315" s="80"/>
      <c r="J315" s="48"/>
      <c r="L315" s="48"/>
      <c r="M315" s="48"/>
      <c r="N315" s="48"/>
      <c r="O315" s="48"/>
    </row>
    <row r="316" spans="5:15" x14ac:dyDescent="0.25">
      <c r="E316" s="80"/>
      <c r="J316" s="48"/>
      <c r="L316" s="48"/>
      <c r="M316" s="48"/>
      <c r="N316" s="48"/>
      <c r="O316" s="48"/>
    </row>
    <row r="317" spans="5:15" x14ac:dyDescent="0.25">
      <c r="E317" s="80"/>
      <c r="J317" s="48"/>
      <c r="L317" s="48"/>
      <c r="M317" s="48"/>
      <c r="N317" s="48"/>
      <c r="O317" s="48"/>
    </row>
    <row r="318" spans="5:15" x14ac:dyDescent="0.25">
      <c r="E318" s="80"/>
      <c r="J318" s="48"/>
      <c r="L318" s="48"/>
      <c r="M318" s="48"/>
      <c r="N318" s="48"/>
      <c r="O318" s="48"/>
    </row>
    <row r="319" spans="5:15" x14ac:dyDescent="0.25">
      <c r="E319" s="80"/>
      <c r="J319" s="48"/>
      <c r="L319" s="48"/>
      <c r="M319" s="48"/>
      <c r="N319" s="48"/>
      <c r="O319" s="48"/>
    </row>
    <row r="320" spans="5:15" x14ac:dyDescent="0.25">
      <c r="E320" s="80"/>
      <c r="J320" s="48"/>
      <c r="L320" s="48"/>
      <c r="M320" s="48"/>
      <c r="N320" s="48"/>
      <c r="O320" s="48"/>
    </row>
    <row r="321" spans="5:15" x14ac:dyDescent="0.25">
      <c r="E321" s="80"/>
      <c r="J321" s="48"/>
      <c r="L321" s="48"/>
      <c r="M321" s="48"/>
      <c r="N321" s="48"/>
      <c r="O321" s="48"/>
    </row>
    <row r="322" spans="5:15" x14ac:dyDescent="0.25">
      <c r="E322" s="80"/>
      <c r="J322" s="48"/>
      <c r="L322" s="48"/>
      <c r="M322" s="48"/>
      <c r="N322" s="48"/>
      <c r="O322" s="48"/>
    </row>
    <row r="323" spans="5:15" x14ac:dyDescent="0.25">
      <c r="E323" s="80"/>
      <c r="J323" s="48"/>
      <c r="L323" s="48"/>
      <c r="M323" s="48"/>
      <c r="N323" s="48"/>
      <c r="O323" s="48"/>
    </row>
    <row r="324" spans="5:15" x14ac:dyDescent="0.25">
      <c r="E324" s="80"/>
      <c r="J324" s="48"/>
      <c r="L324" s="48"/>
      <c r="M324" s="48"/>
      <c r="N324" s="48"/>
      <c r="O324" s="48"/>
    </row>
    <row r="325" spans="5:15" x14ac:dyDescent="0.25">
      <c r="E325" s="80"/>
      <c r="J325" s="48"/>
      <c r="L325" s="48"/>
      <c r="M325" s="48"/>
      <c r="N325" s="48"/>
      <c r="O325" s="48"/>
    </row>
    <row r="326" spans="5:15" x14ac:dyDescent="0.25">
      <c r="E326" s="80"/>
      <c r="J326" s="48"/>
      <c r="L326" s="48"/>
      <c r="M326" s="48"/>
      <c r="N326" s="48"/>
      <c r="O326" s="48"/>
    </row>
    <row r="327" spans="5:15" x14ac:dyDescent="0.25">
      <c r="E327" s="80"/>
      <c r="J327" s="48"/>
      <c r="L327" s="48"/>
      <c r="M327" s="48"/>
      <c r="N327" s="48"/>
      <c r="O327" s="48"/>
    </row>
    <row r="328" spans="5:15" x14ac:dyDescent="0.25">
      <c r="E328" s="80"/>
      <c r="J328" s="48"/>
      <c r="L328" s="48"/>
      <c r="M328" s="48"/>
      <c r="N328" s="48"/>
      <c r="O328" s="48"/>
    </row>
    <row r="329" spans="5:15" x14ac:dyDescent="0.25">
      <c r="E329" s="80"/>
      <c r="J329" s="48"/>
      <c r="L329" s="48"/>
      <c r="M329" s="48"/>
      <c r="N329" s="48"/>
      <c r="O329" s="48"/>
    </row>
    <row r="330" spans="5:15" x14ac:dyDescent="0.25">
      <c r="E330" s="80"/>
      <c r="J330" s="48"/>
      <c r="L330" s="48"/>
      <c r="M330" s="48"/>
      <c r="N330" s="48"/>
      <c r="O330" s="48"/>
    </row>
    <row r="331" spans="5:15" x14ac:dyDescent="0.25">
      <c r="E331" s="80"/>
      <c r="J331" s="48"/>
      <c r="L331" s="48"/>
      <c r="M331" s="48"/>
      <c r="N331" s="48"/>
      <c r="O331" s="48"/>
    </row>
    <row r="332" spans="5:15" x14ac:dyDescent="0.25">
      <c r="E332" s="80"/>
      <c r="J332" s="48"/>
      <c r="L332" s="48"/>
      <c r="M332" s="48"/>
      <c r="N332" s="48"/>
      <c r="O332" s="48"/>
    </row>
    <row r="333" spans="5:15" x14ac:dyDescent="0.25">
      <c r="E333" s="80"/>
      <c r="J333" s="48"/>
      <c r="L333" s="48"/>
      <c r="M333" s="48"/>
      <c r="N333" s="48"/>
      <c r="O333" s="48"/>
    </row>
    <row r="334" spans="5:15" x14ac:dyDescent="0.25">
      <c r="E334" s="80"/>
      <c r="J334" s="48"/>
      <c r="L334" s="48"/>
      <c r="M334" s="48"/>
      <c r="N334" s="48"/>
      <c r="O334" s="48"/>
    </row>
    <row r="335" spans="5:15" x14ac:dyDescent="0.25">
      <c r="E335" s="80"/>
      <c r="J335" s="48"/>
      <c r="L335" s="48"/>
      <c r="M335" s="48"/>
      <c r="N335" s="48"/>
      <c r="O335" s="48"/>
    </row>
    <row r="336" spans="5:15" x14ac:dyDescent="0.25">
      <c r="E336" s="80"/>
      <c r="J336" s="48"/>
      <c r="L336" s="48"/>
      <c r="M336" s="48"/>
      <c r="N336" s="48"/>
      <c r="O336" s="48"/>
    </row>
    <row r="337" spans="5:15" x14ac:dyDescent="0.25">
      <c r="E337" s="80"/>
      <c r="J337" s="48"/>
      <c r="L337" s="48"/>
      <c r="M337" s="48"/>
      <c r="N337" s="48"/>
      <c r="O337" s="48"/>
    </row>
    <row r="338" spans="5:15" x14ac:dyDescent="0.25">
      <c r="E338" s="80"/>
      <c r="J338" s="48"/>
      <c r="L338" s="48"/>
      <c r="M338" s="48"/>
      <c r="N338" s="48"/>
      <c r="O338" s="48"/>
    </row>
    <row r="339" spans="5:15" x14ac:dyDescent="0.25">
      <c r="E339" s="80"/>
      <c r="J339" s="48"/>
      <c r="L339" s="48"/>
      <c r="M339" s="48"/>
      <c r="N339" s="48"/>
      <c r="O339" s="48"/>
    </row>
    <row r="340" spans="5:15" x14ac:dyDescent="0.25">
      <c r="E340" s="80"/>
      <c r="J340" s="48"/>
      <c r="L340" s="48"/>
      <c r="M340" s="48"/>
      <c r="N340" s="48"/>
      <c r="O340" s="48"/>
    </row>
    <row r="341" spans="5:15" x14ac:dyDescent="0.25">
      <c r="E341" s="80"/>
      <c r="J341" s="48"/>
      <c r="L341" s="48"/>
      <c r="M341" s="48"/>
      <c r="N341" s="48"/>
      <c r="O341" s="48"/>
    </row>
    <row r="342" spans="5:15" x14ac:dyDescent="0.25">
      <c r="E342" s="80"/>
      <c r="J342" s="48"/>
      <c r="L342" s="48"/>
      <c r="M342" s="48"/>
      <c r="N342" s="48"/>
      <c r="O342" s="48"/>
    </row>
    <row r="343" spans="5:15" x14ac:dyDescent="0.25">
      <c r="E343" s="80"/>
      <c r="J343" s="48"/>
      <c r="L343" s="48"/>
      <c r="M343" s="48"/>
      <c r="N343" s="48"/>
      <c r="O343" s="48"/>
    </row>
    <row r="344" spans="5:15" x14ac:dyDescent="0.25">
      <c r="E344" s="80"/>
      <c r="J344" s="48"/>
      <c r="L344" s="48"/>
      <c r="M344" s="48"/>
      <c r="N344" s="48"/>
      <c r="O344" s="48"/>
    </row>
    <row r="345" spans="5:15" x14ac:dyDescent="0.25">
      <c r="E345" s="80"/>
      <c r="J345" s="48"/>
      <c r="L345" s="48"/>
      <c r="M345" s="48"/>
      <c r="N345" s="48"/>
      <c r="O345" s="48"/>
    </row>
    <row r="346" spans="5:15" x14ac:dyDescent="0.25">
      <c r="E346" s="80"/>
      <c r="J346" s="48"/>
      <c r="L346" s="48"/>
      <c r="M346" s="48"/>
      <c r="N346" s="48"/>
      <c r="O346" s="48"/>
    </row>
    <row r="347" spans="5:15" x14ac:dyDescent="0.25">
      <c r="E347" s="80"/>
      <c r="J347" s="48"/>
      <c r="L347" s="48"/>
      <c r="M347" s="48"/>
      <c r="N347" s="48"/>
      <c r="O347" s="48"/>
    </row>
    <row r="348" spans="5:15" x14ac:dyDescent="0.25">
      <c r="E348" s="80"/>
      <c r="J348" s="48"/>
      <c r="L348" s="48"/>
      <c r="M348" s="48"/>
      <c r="N348" s="48"/>
      <c r="O348" s="48"/>
    </row>
    <row r="349" spans="5:15" x14ac:dyDescent="0.25">
      <c r="E349" s="80"/>
      <c r="J349" s="48"/>
      <c r="L349" s="48"/>
      <c r="M349" s="48"/>
      <c r="N349" s="48"/>
      <c r="O349" s="48"/>
    </row>
    <row r="350" spans="5:15" x14ac:dyDescent="0.25">
      <c r="E350" s="80"/>
      <c r="J350" s="48"/>
      <c r="L350" s="48"/>
      <c r="M350" s="48"/>
      <c r="N350" s="48"/>
      <c r="O350" s="48"/>
    </row>
    <row r="351" spans="5:15" x14ac:dyDescent="0.25">
      <c r="E351" s="80"/>
      <c r="J351" s="48"/>
      <c r="L351" s="48"/>
      <c r="M351" s="48"/>
      <c r="N351" s="48"/>
      <c r="O351" s="48"/>
    </row>
    <row r="352" spans="5:15" x14ac:dyDescent="0.25">
      <c r="E352" s="80"/>
      <c r="J352" s="48"/>
      <c r="L352" s="48"/>
      <c r="M352" s="48"/>
      <c r="N352" s="48"/>
      <c r="O352" s="48"/>
    </row>
    <row r="353" spans="5:15" x14ac:dyDescent="0.25">
      <c r="E353" s="80"/>
      <c r="J353" s="48"/>
      <c r="L353" s="48"/>
      <c r="M353" s="48"/>
      <c r="N353" s="48"/>
      <c r="O353" s="48"/>
    </row>
    <row r="354" spans="5:15" x14ac:dyDescent="0.25">
      <c r="E354" s="80"/>
      <c r="J354" s="48"/>
      <c r="L354" s="48"/>
      <c r="M354" s="48"/>
      <c r="N354" s="48"/>
      <c r="O354" s="48"/>
    </row>
    <row r="355" spans="5:15" x14ac:dyDescent="0.25">
      <c r="E355" s="80"/>
      <c r="J355" s="48"/>
      <c r="L355" s="48"/>
      <c r="M355" s="48"/>
      <c r="N355" s="48"/>
      <c r="O355" s="48"/>
    </row>
    <row r="356" spans="5:15" x14ac:dyDescent="0.25">
      <c r="E356" s="80"/>
      <c r="J356" s="48"/>
      <c r="L356" s="48"/>
      <c r="M356" s="48"/>
      <c r="N356" s="48"/>
      <c r="O356" s="48"/>
    </row>
    <row r="357" spans="5:15" x14ac:dyDescent="0.25">
      <c r="E357" s="80"/>
      <c r="J357" s="48"/>
      <c r="L357" s="48"/>
      <c r="M357" s="48"/>
      <c r="N357" s="48"/>
      <c r="O357" s="48"/>
    </row>
    <row r="358" spans="5:15" x14ac:dyDescent="0.25">
      <c r="E358" s="80"/>
      <c r="J358" s="48"/>
      <c r="L358" s="48"/>
      <c r="M358" s="48"/>
      <c r="N358" s="48"/>
      <c r="O358" s="48"/>
    </row>
    <row r="359" spans="5:15" x14ac:dyDescent="0.25">
      <c r="E359" s="80"/>
      <c r="J359" s="48"/>
      <c r="L359" s="48"/>
      <c r="M359" s="48"/>
      <c r="N359" s="48"/>
      <c r="O359" s="48"/>
    </row>
    <row r="360" spans="5:15" x14ac:dyDescent="0.25">
      <c r="E360" s="80"/>
      <c r="J360" s="48"/>
      <c r="L360" s="48"/>
      <c r="M360" s="48"/>
      <c r="N360" s="48"/>
      <c r="O360" s="48"/>
    </row>
    <row r="361" spans="5:15" x14ac:dyDescent="0.25">
      <c r="E361" s="80"/>
      <c r="J361" s="48"/>
      <c r="L361" s="48"/>
      <c r="M361" s="48"/>
      <c r="N361" s="48"/>
      <c r="O361" s="48"/>
    </row>
    <row r="362" spans="5:15" x14ac:dyDescent="0.25">
      <c r="E362" s="80"/>
      <c r="J362" s="48"/>
      <c r="L362" s="48"/>
      <c r="M362" s="48"/>
      <c r="N362" s="48"/>
      <c r="O362" s="48"/>
    </row>
    <row r="363" spans="5:15" x14ac:dyDescent="0.25">
      <c r="E363" s="80"/>
      <c r="J363" s="48"/>
      <c r="L363" s="48"/>
      <c r="M363" s="48"/>
      <c r="N363" s="48"/>
      <c r="O363" s="48"/>
    </row>
    <row r="364" spans="5:15" x14ac:dyDescent="0.25">
      <c r="E364" s="80"/>
      <c r="J364" s="48"/>
      <c r="L364" s="48"/>
      <c r="M364" s="48"/>
      <c r="N364" s="48"/>
      <c r="O364" s="48"/>
    </row>
    <row r="365" spans="5:15" x14ac:dyDescent="0.25">
      <c r="E365" s="80"/>
      <c r="J365" s="48"/>
      <c r="L365" s="48"/>
      <c r="M365" s="48"/>
      <c r="N365" s="48"/>
      <c r="O365" s="48"/>
    </row>
    <row r="366" spans="5:15" x14ac:dyDescent="0.25">
      <c r="E366" s="80"/>
      <c r="J366" s="48"/>
      <c r="L366" s="48"/>
      <c r="M366" s="48"/>
      <c r="N366" s="48"/>
      <c r="O366" s="48"/>
    </row>
    <row r="367" spans="5:15" x14ac:dyDescent="0.25">
      <c r="E367" s="80"/>
      <c r="J367" s="48"/>
      <c r="L367" s="48"/>
      <c r="M367" s="48"/>
      <c r="N367" s="48"/>
      <c r="O367" s="48"/>
    </row>
    <row r="368" spans="5:15" x14ac:dyDescent="0.25">
      <c r="E368" s="80"/>
      <c r="J368" s="48"/>
      <c r="L368" s="48"/>
      <c r="M368" s="48"/>
      <c r="N368" s="48"/>
      <c r="O368" s="48"/>
    </row>
    <row r="369" spans="5:15" x14ac:dyDescent="0.25">
      <c r="E369" s="80"/>
      <c r="J369" s="48"/>
      <c r="L369" s="48"/>
      <c r="M369" s="48"/>
      <c r="N369" s="48"/>
      <c r="O369" s="48"/>
    </row>
    <row r="370" spans="5:15" x14ac:dyDescent="0.25">
      <c r="E370" s="80"/>
      <c r="J370" s="48"/>
      <c r="L370" s="48"/>
      <c r="M370" s="48"/>
      <c r="N370" s="48"/>
      <c r="O370" s="48"/>
    </row>
    <row r="371" spans="5:15" x14ac:dyDescent="0.25">
      <c r="E371" s="80"/>
      <c r="J371" s="48"/>
      <c r="L371" s="48"/>
      <c r="M371" s="48"/>
      <c r="N371" s="48"/>
      <c r="O371" s="48"/>
    </row>
    <row r="372" spans="5:15" x14ac:dyDescent="0.25">
      <c r="E372" s="80"/>
      <c r="J372" s="48"/>
      <c r="L372" s="48"/>
      <c r="M372" s="48"/>
      <c r="N372" s="48"/>
      <c r="O372" s="48"/>
    </row>
    <row r="373" spans="5:15" x14ac:dyDescent="0.25">
      <c r="E373" s="80"/>
      <c r="J373" s="48"/>
      <c r="L373" s="48"/>
      <c r="M373" s="48"/>
      <c r="N373" s="48"/>
      <c r="O373" s="48"/>
    </row>
    <row r="374" spans="5:15" x14ac:dyDescent="0.25">
      <c r="E374" s="80"/>
      <c r="J374" s="48"/>
      <c r="L374" s="48"/>
      <c r="M374" s="48"/>
      <c r="N374" s="48"/>
      <c r="O374" s="48"/>
    </row>
    <row r="375" spans="5:15" x14ac:dyDescent="0.25">
      <c r="E375" s="80"/>
      <c r="J375" s="48"/>
      <c r="L375" s="48"/>
      <c r="M375" s="48"/>
      <c r="N375" s="48"/>
      <c r="O375" s="48"/>
    </row>
    <row r="376" spans="5:15" x14ac:dyDescent="0.25">
      <c r="E376" s="80"/>
      <c r="J376" s="48"/>
      <c r="L376" s="48"/>
      <c r="M376" s="48"/>
      <c r="N376" s="48"/>
      <c r="O376" s="48"/>
    </row>
    <row r="377" spans="5:15" x14ac:dyDescent="0.25">
      <c r="E377" s="80"/>
      <c r="J377" s="48"/>
      <c r="L377" s="48"/>
      <c r="M377" s="48"/>
      <c r="N377" s="48"/>
      <c r="O377" s="48"/>
    </row>
    <row r="378" spans="5:15" x14ac:dyDescent="0.25">
      <c r="E378" s="80"/>
      <c r="J378" s="48"/>
      <c r="L378" s="48"/>
      <c r="M378" s="48"/>
      <c r="N378" s="48"/>
      <c r="O378" s="48"/>
    </row>
    <row r="379" spans="5:15" x14ac:dyDescent="0.25">
      <c r="E379" s="80"/>
      <c r="J379" s="48"/>
      <c r="L379" s="48"/>
      <c r="M379" s="48"/>
      <c r="N379" s="48"/>
      <c r="O379" s="48"/>
    </row>
    <row r="380" spans="5:15" x14ac:dyDescent="0.25">
      <c r="E380" s="80"/>
      <c r="J380" s="48"/>
      <c r="L380" s="48"/>
      <c r="M380" s="48"/>
      <c r="N380" s="48"/>
      <c r="O380" s="48"/>
    </row>
    <row r="381" spans="5:15" x14ac:dyDescent="0.25">
      <c r="E381" s="80"/>
      <c r="J381" s="48"/>
      <c r="L381" s="48"/>
      <c r="M381" s="48"/>
      <c r="N381" s="48"/>
      <c r="O381" s="48"/>
    </row>
    <row r="382" spans="5:15" x14ac:dyDescent="0.25">
      <c r="E382" s="80"/>
      <c r="J382" s="48"/>
      <c r="L382" s="48"/>
      <c r="M382" s="48"/>
      <c r="N382" s="48"/>
      <c r="O382" s="48"/>
    </row>
    <row r="383" spans="5:15" x14ac:dyDescent="0.25">
      <c r="E383" s="80"/>
      <c r="J383" s="48"/>
      <c r="L383" s="48"/>
      <c r="M383" s="48"/>
      <c r="N383" s="48"/>
      <c r="O383" s="48"/>
    </row>
    <row r="384" spans="5:15" x14ac:dyDescent="0.25">
      <c r="E384" s="80"/>
      <c r="J384" s="48"/>
      <c r="L384" s="48"/>
      <c r="M384" s="48"/>
      <c r="N384" s="48"/>
      <c r="O384" s="48"/>
    </row>
    <row r="385" spans="5:15" x14ac:dyDescent="0.25">
      <c r="E385" s="80"/>
      <c r="J385" s="48"/>
      <c r="L385" s="48"/>
      <c r="M385" s="48"/>
      <c r="N385" s="48"/>
      <c r="O385" s="48"/>
    </row>
    <row r="386" spans="5:15" x14ac:dyDescent="0.25">
      <c r="E386" s="80"/>
      <c r="J386" s="48"/>
      <c r="L386" s="48"/>
      <c r="M386" s="48"/>
      <c r="N386" s="48"/>
      <c r="O386" s="48"/>
    </row>
    <row r="387" spans="5:15" x14ac:dyDescent="0.25">
      <c r="E387" s="80"/>
      <c r="J387" s="48"/>
      <c r="L387" s="48"/>
      <c r="M387" s="48"/>
      <c r="N387" s="48"/>
      <c r="O387" s="48"/>
    </row>
    <row r="388" spans="5:15" x14ac:dyDescent="0.25">
      <c r="E388" s="80"/>
      <c r="J388" s="48"/>
      <c r="L388" s="48"/>
      <c r="M388" s="48"/>
      <c r="N388" s="48"/>
      <c r="O388" s="48"/>
    </row>
    <row r="389" spans="5:15" x14ac:dyDescent="0.25">
      <c r="E389" s="80"/>
      <c r="J389" s="48"/>
      <c r="L389" s="48"/>
      <c r="M389" s="48"/>
      <c r="N389" s="48"/>
      <c r="O389" s="48"/>
    </row>
    <row r="390" spans="5:15" x14ac:dyDescent="0.25">
      <c r="E390" s="80"/>
      <c r="J390" s="48"/>
      <c r="L390" s="48"/>
      <c r="M390" s="48"/>
      <c r="N390" s="48"/>
      <c r="O390" s="48"/>
    </row>
    <row r="391" spans="5:15" x14ac:dyDescent="0.25">
      <c r="E391" s="80"/>
      <c r="J391" s="48"/>
      <c r="L391" s="48"/>
      <c r="M391" s="48"/>
      <c r="N391" s="48"/>
      <c r="O391" s="48"/>
    </row>
    <row r="392" spans="5:15" x14ac:dyDescent="0.25">
      <c r="E392" s="80"/>
      <c r="J392" s="48"/>
      <c r="L392" s="48"/>
      <c r="M392" s="48"/>
      <c r="N392" s="48"/>
      <c r="O392" s="48"/>
    </row>
    <row r="393" spans="5:15" x14ac:dyDescent="0.25">
      <c r="E393" s="80"/>
      <c r="J393" s="48"/>
      <c r="L393" s="48"/>
      <c r="M393" s="48"/>
      <c r="N393" s="48"/>
      <c r="O393" s="48"/>
    </row>
    <row r="394" spans="5:15" x14ac:dyDescent="0.25">
      <c r="E394" s="80"/>
      <c r="J394" s="48"/>
      <c r="L394" s="48"/>
      <c r="M394" s="48"/>
      <c r="N394" s="48"/>
      <c r="O394" s="48"/>
    </row>
    <row r="395" spans="5:15" x14ac:dyDescent="0.25">
      <c r="E395" s="80"/>
      <c r="J395" s="48"/>
      <c r="L395" s="48"/>
      <c r="M395" s="48"/>
      <c r="N395" s="48"/>
      <c r="O395" s="48"/>
    </row>
    <row r="396" spans="5:15" x14ac:dyDescent="0.25">
      <c r="E396" s="80"/>
      <c r="J396" s="48"/>
      <c r="L396" s="48"/>
      <c r="M396" s="48"/>
      <c r="N396" s="48"/>
      <c r="O396" s="48"/>
    </row>
    <row r="397" spans="5:15" x14ac:dyDescent="0.25">
      <c r="E397" s="80"/>
      <c r="J397" s="48"/>
      <c r="L397" s="48"/>
      <c r="M397" s="48"/>
      <c r="N397" s="48"/>
      <c r="O397" s="48"/>
    </row>
    <row r="398" spans="5:15" x14ac:dyDescent="0.25">
      <c r="E398" s="80"/>
      <c r="J398" s="48"/>
      <c r="L398" s="48"/>
      <c r="M398" s="48"/>
      <c r="N398" s="48"/>
      <c r="O398" s="48"/>
    </row>
    <row r="399" spans="5:15" x14ac:dyDescent="0.25">
      <c r="E399" s="80"/>
      <c r="J399" s="48"/>
      <c r="L399" s="48"/>
      <c r="M399" s="48"/>
      <c r="N399" s="48"/>
      <c r="O399" s="48"/>
    </row>
    <row r="400" spans="5:15" x14ac:dyDescent="0.25">
      <c r="E400" s="80"/>
      <c r="J400" s="48"/>
      <c r="L400" s="48"/>
      <c r="M400" s="48"/>
      <c r="N400" s="48"/>
      <c r="O400" s="48"/>
    </row>
    <row r="401" spans="5:15" x14ac:dyDescent="0.25">
      <c r="E401" s="80"/>
      <c r="J401" s="48"/>
      <c r="L401" s="48"/>
      <c r="M401" s="48"/>
      <c r="N401" s="48"/>
      <c r="O401" s="48"/>
    </row>
    <row r="402" spans="5:15" x14ac:dyDescent="0.25">
      <c r="E402" s="80"/>
      <c r="J402" s="48"/>
      <c r="L402" s="48"/>
      <c r="M402" s="48"/>
      <c r="N402" s="48"/>
      <c r="O402" s="48"/>
    </row>
    <row r="403" spans="5:15" x14ac:dyDescent="0.25">
      <c r="E403" s="80"/>
      <c r="J403" s="48"/>
      <c r="L403" s="48"/>
      <c r="M403" s="48"/>
      <c r="N403" s="48"/>
      <c r="O403" s="48"/>
    </row>
    <row r="404" spans="5:15" x14ac:dyDescent="0.25">
      <c r="E404" s="80"/>
      <c r="J404" s="48"/>
      <c r="L404" s="48"/>
      <c r="M404" s="48"/>
      <c r="N404" s="48"/>
      <c r="O404" s="48"/>
    </row>
    <row r="405" spans="5:15" x14ac:dyDescent="0.25">
      <c r="E405" s="80"/>
      <c r="J405" s="48"/>
      <c r="L405" s="48"/>
      <c r="M405" s="48"/>
      <c r="N405" s="48"/>
      <c r="O405" s="48"/>
    </row>
    <row r="406" spans="5:15" x14ac:dyDescent="0.25">
      <c r="E406" s="80"/>
      <c r="J406" s="48"/>
      <c r="L406" s="48"/>
      <c r="M406" s="48"/>
      <c r="N406" s="48"/>
      <c r="O406" s="48"/>
    </row>
    <row r="407" spans="5:15" x14ac:dyDescent="0.25">
      <c r="E407" s="80"/>
      <c r="J407" s="48"/>
      <c r="L407" s="48"/>
      <c r="M407" s="48"/>
      <c r="N407" s="48"/>
      <c r="O407" s="48"/>
    </row>
    <row r="408" spans="5:15" x14ac:dyDescent="0.25">
      <c r="E408" s="80"/>
      <c r="J408" s="48"/>
      <c r="L408" s="48"/>
      <c r="M408" s="48"/>
      <c r="N408" s="48"/>
      <c r="O408" s="48"/>
    </row>
    <row r="409" spans="5:15" x14ac:dyDescent="0.25">
      <c r="E409" s="80"/>
      <c r="J409" s="48"/>
      <c r="L409" s="48"/>
      <c r="M409" s="48"/>
      <c r="N409" s="48"/>
      <c r="O409" s="48"/>
    </row>
    <row r="410" spans="5:15" x14ac:dyDescent="0.25">
      <c r="E410" s="80"/>
      <c r="J410" s="48"/>
      <c r="L410" s="48"/>
      <c r="M410" s="48"/>
      <c r="N410" s="48"/>
      <c r="O410" s="48"/>
    </row>
    <row r="411" spans="5:15" x14ac:dyDescent="0.25">
      <c r="E411" s="80"/>
      <c r="J411" s="48"/>
      <c r="L411" s="48"/>
      <c r="M411" s="48"/>
      <c r="N411" s="48"/>
      <c r="O411" s="48"/>
    </row>
    <row r="412" spans="5:15" x14ac:dyDescent="0.25">
      <c r="E412" s="80"/>
      <c r="J412" s="48"/>
      <c r="L412" s="48"/>
      <c r="M412" s="48"/>
      <c r="N412" s="48"/>
      <c r="O412" s="48"/>
    </row>
    <row r="413" spans="5:15" x14ac:dyDescent="0.25">
      <c r="E413" s="80"/>
      <c r="J413" s="48"/>
      <c r="L413" s="48"/>
      <c r="M413" s="48"/>
      <c r="N413" s="48"/>
      <c r="O413" s="48"/>
    </row>
    <row r="414" spans="5:15" x14ac:dyDescent="0.25">
      <c r="E414" s="80"/>
      <c r="J414" s="48"/>
      <c r="L414" s="48"/>
      <c r="M414" s="48"/>
      <c r="N414" s="48"/>
      <c r="O414" s="48"/>
    </row>
    <row r="415" spans="5:15" x14ac:dyDescent="0.25">
      <c r="E415" s="80"/>
      <c r="J415" s="48"/>
      <c r="L415" s="48"/>
      <c r="M415" s="48"/>
      <c r="N415" s="48"/>
      <c r="O415" s="48"/>
    </row>
    <row r="416" spans="5:15" x14ac:dyDescent="0.25">
      <c r="E416" s="80"/>
      <c r="J416" s="48"/>
      <c r="L416" s="48"/>
      <c r="M416" s="48"/>
      <c r="N416" s="48"/>
      <c r="O416" s="48"/>
    </row>
    <row r="417" spans="5:15" x14ac:dyDescent="0.25">
      <c r="E417" s="80"/>
      <c r="J417" s="48"/>
      <c r="L417" s="48"/>
      <c r="M417" s="48"/>
      <c r="N417" s="48"/>
      <c r="O417" s="48"/>
    </row>
    <row r="418" spans="5:15" x14ac:dyDescent="0.25">
      <c r="E418" s="80"/>
      <c r="J418" s="48"/>
      <c r="L418" s="48"/>
      <c r="M418" s="48"/>
      <c r="N418" s="48"/>
      <c r="O418" s="48"/>
    </row>
    <row r="419" spans="5:15" x14ac:dyDescent="0.25">
      <c r="E419" s="80"/>
      <c r="J419" s="48"/>
      <c r="L419" s="48"/>
      <c r="M419" s="48"/>
      <c r="N419" s="48"/>
      <c r="O419" s="48"/>
    </row>
    <row r="420" spans="5:15" x14ac:dyDescent="0.25">
      <c r="E420" s="80"/>
      <c r="J420" s="48"/>
      <c r="L420" s="48"/>
      <c r="M420" s="48"/>
      <c r="N420" s="48"/>
      <c r="O420" s="48"/>
    </row>
    <row r="421" spans="5:15" x14ac:dyDescent="0.25">
      <c r="E421" s="80"/>
      <c r="J421" s="48"/>
      <c r="L421" s="48"/>
      <c r="M421" s="48"/>
      <c r="N421" s="48"/>
      <c r="O421" s="48"/>
    </row>
    <row r="422" spans="5:15" x14ac:dyDescent="0.25">
      <c r="E422" s="80"/>
      <c r="J422" s="48"/>
      <c r="L422" s="48"/>
      <c r="M422" s="48"/>
      <c r="N422" s="48"/>
      <c r="O422" s="48"/>
    </row>
    <row r="423" spans="5:15" x14ac:dyDescent="0.25">
      <c r="E423" s="80"/>
      <c r="J423" s="48"/>
      <c r="L423" s="48"/>
      <c r="M423" s="48"/>
      <c r="N423" s="48"/>
      <c r="O423" s="48"/>
    </row>
    <row r="424" spans="5:15" x14ac:dyDescent="0.25">
      <c r="E424" s="80"/>
      <c r="J424" s="48"/>
      <c r="L424" s="48"/>
      <c r="M424" s="48"/>
      <c r="N424" s="48"/>
      <c r="O424" s="48"/>
    </row>
    <row r="425" spans="5:15" x14ac:dyDescent="0.25">
      <c r="E425" s="80"/>
      <c r="J425" s="48"/>
      <c r="L425" s="48"/>
      <c r="M425" s="48"/>
      <c r="N425" s="48"/>
      <c r="O425" s="48"/>
    </row>
    <row r="426" spans="5:15" x14ac:dyDescent="0.25">
      <c r="E426" s="80"/>
      <c r="J426" s="48"/>
      <c r="L426" s="48"/>
      <c r="M426" s="48"/>
      <c r="N426" s="48"/>
      <c r="O426" s="48"/>
    </row>
    <row r="427" spans="5:15" x14ac:dyDescent="0.25">
      <c r="E427" s="80"/>
      <c r="J427" s="48"/>
      <c r="L427" s="48"/>
      <c r="M427" s="48"/>
      <c r="N427" s="48"/>
      <c r="O427" s="48"/>
    </row>
    <row r="428" spans="5:15" x14ac:dyDescent="0.25">
      <c r="E428" s="80"/>
      <c r="J428" s="48"/>
      <c r="L428" s="48"/>
      <c r="M428" s="48"/>
      <c r="N428" s="48"/>
      <c r="O428" s="48"/>
    </row>
    <row r="429" spans="5:15" x14ac:dyDescent="0.25">
      <c r="E429" s="80"/>
      <c r="J429" s="48"/>
      <c r="L429" s="48"/>
      <c r="M429" s="48"/>
      <c r="N429" s="48"/>
      <c r="O429" s="48"/>
    </row>
    <row r="430" spans="5:15" x14ac:dyDescent="0.25">
      <c r="E430" s="80"/>
      <c r="J430" s="48"/>
      <c r="L430" s="48"/>
      <c r="M430" s="48"/>
      <c r="N430" s="48"/>
      <c r="O430" s="48"/>
    </row>
    <row r="431" spans="5:15" x14ac:dyDescent="0.25">
      <c r="E431" s="80"/>
      <c r="J431" s="48"/>
      <c r="L431" s="48"/>
      <c r="M431" s="48"/>
      <c r="N431" s="48"/>
      <c r="O431" s="48"/>
    </row>
    <row r="432" spans="5:15" x14ac:dyDescent="0.25">
      <c r="E432" s="80"/>
      <c r="J432" s="48"/>
      <c r="L432" s="48"/>
      <c r="M432" s="48"/>
      <c r="N432" s="48"/>
      <c r="O432" s="48"/>
    </row>
    <row r="433" spans="5:15" x14ac:dyDescent="0.25">
      <c r="E433" s="80"/>
      <c r="J433" s="48"/>
      <c r="L433" s="48"/>
      <c r="M433" s="48"/>
      <c r="N433" s="48"/>
      <c r="O433" s="48"/>
    </row>
    <row r="434" spans="5:15" x14ac:dyDescent="0.25">
      <c r="E434" s="80"/>
      <c r="J434" s="48"/>
      <c r="L434" s="48"/>
      <c r="M434" s="48"/>
      <c r="N434" s="48"/>
      <c r="O434" s="48"/>
    </row>
    <row r="435" spans="5:15" x14ac:dyDescent="0.25">
      <c r="E435" s="80"/>
      <c r="J435" s="48"/>
      <c r="L435" s="48"/>
      <c r="M435" s="48"/>
      <c r="N435" s="48"/>
      <c r="O435" s="48"/>
    </row>
    <row r="436" spans="5:15" x14ac:dyDescent="0.25">
      <c r="E436" s="80"/>
      <c r="J436" s="48"/>
      <c r="L436" s="48"/>
      <c r="M436" s="48"/>
      <c r="N436" s="48"/>
      <c r="O436" s="48"/>
    </row>
    <row r="437" spans="5:15" x14ac:dyDescent="0.25">
      <c r="E437" s="80"/>
      <c r="J437" s="48"/>
      <c r="L437" s="48"/>
      <c r="M437" s="48"/>
      <c r="N437" s="48"/>
      <c r="O437" s="48"/>
    </row>
    <row r="438" spans="5:15" x14ac:dyDescent="0.25">
      <c r="E438" s="80"/>
      <c r="J438" s="48"/>
      <c r="L438" s="48"/>
      <c r="M438" s="48"/>
      <c r="N438" s="48"/>
      <c r="O438" s="48"/>
    </row>
    <row r="439" spans="5:15" x14ac:dyDescent="0.25">
      <c r="E439" s="80"/>
      <c r="J439" s="48"/>
      <c r="L439" s="48"/>
      <c r="M439" s="48"/>
      <c r="N439" s="48"/>
      <c r="O439" s="48"/>
    </row>
    <row r="440" spans="5:15" x14ac:dyDescent="0.25">
      <c r="E440" s="80"/>
      <c r="J440" s="48"/>
      <c r="L440" s="48"/>
      <c r="M440" s="48"/>
      <c r="N440" s="48"/>
      <c r="O440" s="48"/>
    </row>
    <row r="441" spans="5:15" x14ac:dyDescent="0.25">
      <c r="E441" s="80"/>
      <c r="J441" s="48"/>
      <c r="L441" s="48"/>
      <c r="M441" s="48"/>
      <c r="N441" s="48"/>
      <c r="O441" s="48"/>
    </row>
    <row r="442" spans="5:15" x14ac:dyDescent="0.25">
      <c r="E442" s="80"/>
      <c r="J442" s="48"/>
      <c r="L442" s="48"/>
      <c r="M442" s="48"/>
      <c r="N442" s="48"/>
      <c r="O442" s="48"/>
    </row>
    <row r="443" spans="5:15" x14ac:dyDescent="0.25">
      <c r="E443" s="80"/>
      <c r="J443" s="48"/>
      <c r="L443" s="48"/>
      <c r="M443" s="48"/>
      <c r="N443" s="48"/>
      <c r="O443" s="48"/>
    </row>
    <row r="444" spans="5:15" x14ac:dyDescent="0.25">
      <c r="E444" s="80"/>
      <c r="J444" s="48"/>
      <c r="L444" s="48"/>
      <c r="M444" s="48"/>
      <c r="N444" s="48"/>
      <c r="O444" s="48"/>
    </row>
    <row r="445" spans="5:15" x14ac:dyDescent="0.25">
      <c r="E445" s="80"/>
      <c r="J445" s="48"/>
      <c r="L445" s="48"/>
      <c r="M445" s="48"/>
      <c r="N445" s="48"/>
      <c r="O445" s="48"/>
    </row>
    <row r="446" spans="5:15" x14ac:dyDescent="0.25">
      <c r="E446" s="80"/>
      <c r="J446" s="48"/>
      <c r="L446" s="48"/>
      <c r="M446" s="48"/>
      <c r="N446" s="48"/>
      <c r="O446" s="48"/>
    </row>
    <row r="447" spans="5:15" x14ac:dyDescent="0.25">
      <c r="E447" s="80"/>
      <c r="J447" s="48"/>
      <c r="L447" s="48"/>
      <c r="M447" s="48"/>
      <c r="N447" s="48"/>
      <c r="O447" s="48"/>
    </row>
    <row r="448" spans="5:15" x14ac:dyDescent="0.25">
      <c r="E448" s="80"/>
      <c r="J448" s="48"/>
      <c r="L448" s="48"/>
      <c r="M448" s="48"/>
      <c r="N448" s="48"/>
      <c r="O448" s="48"/>
    </row>
    <row r="449" spans="5:15" x14ac:dyDescent="0.25">
      <c r="E449" s="80"/>
      <c r="J449" s="48"/>
      <c r="L449" s="48"/>
      <c r="M449" s="48"/>
      <c r="N449" s="48"/>
      <c r="O449" s="48"/>
    </row>
    <row r="450" spans="5:15" x14ac:dyDescent="0.25">
      <c r="E450" s="80"/>
      <c r="J450" s="48"/>
      <c r="L450" s="48"/>
      <c r="M450" s="48"/>
      <c r="N450" s="48"/>
      <c r="O450" s="48"/>
    </row>
    <row r="451" spans="5:15" x14ac:dyDescent="0.25">
      <c r="E451" s="80"/>
      <c r="J451" s="48"/>
      <c r="L451" s="48"/>
      <c r="M451" s="48"/>
      <c r="N451" s="48"/>
      <c r="O451" s="48"/>
    </row>
    <row r="452" spans="5:15" x14ac:dyDescent="0.25">
      <c r="E452" s="80"/>
      <c r="J452" s="48"/>
      <c r="L452" s="48"/>
      <c r="M452" s="48"/>
      <c r="N452" s="48"/>
      <c r="O452" s="48"/>
    </row>
    <row r="453" spans="5:15" x14ac:dyDescent="0.25">
      <c r="E453" s="80"/>
      <c r="J453" s="48"/>
      <c r="L453" s="48"/>
      <c r="M453" s="48"/>
      <c r="N453" s="48"/>
      <c r="O453" s="48"/>
    </row>
    <row r="454" spans="5:15" x14ac:dyDescent="0.25">
      <c r="E454" s="80"/>
      <c r="J454" s="48"/>
      <c r="L454" s="48"/>
      <c r="M454" s="48"/>
      <c r="N454" s="48"/>
      <c r="O454" s="48"/>
    </row>
    <row r="455" spans="5:15" x14ac:dyDescent="0.25">
      <c r="E455" s="80"/>
      <c r="J455" s="48"/>
      <c r="L455" s="48"/>
      <c r="M455" s="48"/>
      <c r="N455" s="48"/>
      <c r="O455" s="48"/>
    </row>
    <row r="456" spans="5:15" x14ac:dyDescent="0.25">
      <c r="E456" s="80"/>
      <c r="J456" s="48"/>
      <c r="L456" s="48"/>
      <c r="M456" s="48"/>
      <c r="N456" s="48"/>
      <c r="O456" s="48"/>
    </row>
    <row r="457" spans="5:15" x14ac:dyDescent="0.25">
      <c r="E457" s="80"/>
      <c r="J457" s="48"/>
      <c r="L457" s="48"/>
      <c r="M457" s="48"/>
      <c r="N457" s="48"/>
      <c r="O457" s="48"/>
    </row>
    <row r="458" spans="5:15" x14ac:dyDescent="0.25">
      <c r="E458" s="80"/>
      <c r="J458" s="48"/>
      <c r="L458" s="48"/>
      <c r="M458" s="48"/>
      <c r="N458" s="48"/>
      <c r="O458" s="48"/>
    </row>
    <row r="459" spans="5:15" x14ac:dyDescent="0.25">
      <c r="E459" s="80"/>
      <c r="J459" s="48"/>
      <c r="L459" s="48"/>
      <c r="M459" s="48"/>
      <c r="N459" s="48"/>
      <c r="O459" s="48"/>
    </row>
    <row r="460" spans="5:15" x14ac:dyDescent="0.25">
      <c r="E460" s="80"/>
      <c r="J460" s="48"/>
      <c r="L460" s="48"/>
      <c r="M460" s="48"/>
      <c r="N460" s="48"/>
      <c r="O460" s="48"/>
    </row>
    <row r="461" spans="5:15" x14ac:dyDescent="0.25">
      <c r="E461" s="80"/>
      <c r="J461" s="48"/>
      <c r="L461" s="48"/>
      <c r="M461" s="48"/>
      <c r="N461" s="48"/>
      <c r="O461" s="48"/>
    </row>
    <row r="462" spans="5:15" x14ac:dyDescent="0.25">
      <c r="E462" s="80"/>
      <c r="J462" s="48"/>
      <c r="L462" s="48"/>
      <c r="M462" s="48"/>
      <c r="N462" s="48"/>
      <c r="O462" s="48"/>
    </row>
    <row r="463" spans="5:15" x14ac:dyDescent="0.25">
      <c r="E463" s="80"/>
      <c r="J463" s="48"/>
      <c r="L463" s="48"/>
      <c r="M463" s="48"/>
      <c r="N463" s="48"/>
      <c r="O463" s="48"/>
    </row>
    <row r="464" spans="5:15" x14ac:dyDescent="0.25">
      <c r="E464" s="80"/>
      <c r="J464" s="48"/>
      <c r="L464" s="48"/>
      <c r="M464" s="48"/>
      <c r="N464" s="48"/>
      <c r="O464" s="48"/>
    </row>
    <row r="465" spans="5:15" x14ac:dyDescent="0.25">
      <c r="E465" s="80"/>
      <c r="J465" s="48"/>
      <c r="L465" s="48"/>
      <c r="M465" s="48"/>
      <c r="N465" s="48"/>
      <c r="O465" s="48"/>
    </row>
    <row r="466" spans="5:15" x14ac:dyDescent="0.25">
      <c r="E466" s="80"/>
      <c r="J466" s="48"/>
      <c r="L466" s="48"/>
      <c r="M466" s="48"/>
      <c r="N466" s="48"/>
      <c r="O466" s="48"/>
    </row>
    <row r="467" spans="5:15" x14ac:dyDescent="0.25">
      <c r="E467" s="80"/>
      <c r="J467" s="48"/>
      <c r="L467" s="48"/>
      <c r="M467" s="48"/>
      <c r="N467" s="48"/>
      <c r="O467" s="48"/>
    </row>
    <row r="468" spans="5:15" x14ac:dyDescent="0.25">
      <c r="E468" s="80"/>
      <c r="J468" s="48"/>
      <c r="L468" s="48"/>
      <c r="M468" s="48"/>
      <c r="N468" s="48"/>
      <c r="O468" s="48"/>
    </row>
    <row r="469" spans="5:15" x14ac:dyDescent="0.25">
      <c r="E469" s="80"/>
      <c r="J469" s="48"/>
      <c r="L469" s="48"/>
      <c r="M469" s="48"/>
      <c r="N469" s="48"/>
      <c r="O469" s="48"/>
    </row>
    <row r="470" spans="5:15" x14ac:dyDescent="0.25">
      <c r="E470" s="80"/>
      <c r="J470" s="48"/>
      <c r="L470" s="48"/>
      <c r="M470" s="48"/>
      <c r="N470" s="48"/>
      <c r="O470" s="48"/>
    </row>
    <row r="471" spans="5:15" x14ac:dyDescent="0.25">
      <c r="E471" s="80"/>
      <c r="J471" s="48"/>
      <c r="L471" s="48"/>
      <c r="M471" s="48"/>
      <c r="N471" s="48"/>
      <c r="O471" s="48"/>
    </row>
    <row r="472" spans="5:15" x14ac:dyDescent="0.25">
      <c r="E472" s="80"/>
      <c r="J472" s="48"/>
      <c r="L472" s="48"/>
      <c r="M472" s="48"/>
      <c r="N472" s="48"/>
      <c r="O472" s="48"/>
    </row>
    <row r="473" spans="5:15" x14ac:dyDescent="0.25">
      <c r="E473" s="80"/>
      <c r="J473" s="48"/>
      <c r="L473" s="48"/>
      <c r="M473" s="48"/>
      <c r="N473" s="48"/>
      <c r="O473" s="48"/>
    </row>
    <row r="474" spans="5:15" x14ac:dyDescent="0.25">
      <c r="E474" s="80"/>
      <c r="J474" s="48"/>
      <c r="L474" s="48"/>
      <c r="M474" s="48"/>
      <c r="N474" s="48"/>
      <c r="O474" s="48"/>
    </row>
    <row r="475" spans="5:15" x14ac:dyDescent="0.25">
      <c r="E475" s="80"/>
      <c r="J475" s="48"/>
      <c r="L475" s="48"/>
      <c r="M475" s="48"/>
      <c r="N475" s="48"/>
      <c r="O475" s="48"/>
    </row>
    <row r="476" spans="5:15" x14ac:dyDescent="0.25">
      <c r="E476" s="80"/>
      <c r="J476" s="48"/>
      <c r="L476" s="48"/>
      <c r="M476" s="48"/>
      <c r="N476" s="48"/>
      <c r="O476" s="48"/>
    </row>
    <row r="477" spans="5:15" x14ac:dyDescent="0.25">
      <c r="E477" s="80"/>
      <c r="J477" s="48"/>
      <c r="L477" s="48"/>
      <c r="M477" s="48"/>
      <c r="N477" s="48"/>
      <c r="O477" s="48"/>
    </row>
    <row r="478" spans="5:15" x14ac:dyDescent="0.25">
      <c r="E478" s="80"/>
      <c r="J478" s="48"/>
      <c r="L478" s="48"/>
      <c r="M478" s="48"/>
      <c r="N478" s="48"/>
      <c r="O478" s="48"/>
    </row>
    <row r="479" spans="5:15" x14ac:dyDescent="0.25">
      <c r="E479" s="80"/>
      <c r="J479" s="48"/>
      <c r="L479" s="48"/>
      <c r="M479" s="48"/>
      <c r="N479" s="48"/>
      <c r="O479" s="48"/>
    </row>
    <row r="480" spans="5:15" x14ac:dyDescent="0.25">
      <c r="E480" s="80"/>
      <c r="J480" s="48"/>
      <c r="L480" s="48"/>
      <c r="M480" s="48"/>
      <c r="N480" s="48"/>
      <c r="O480" s="48"/>
    </row>
    <row r="481" spans="5:15" x14ac:dyDescent="0.25">
      <c r="E481" s="80"/>
      <c r="J481" s="48"/>
      <c r="L481" s="48"/>
      <c r="M481" s="48"/>
      <c r="N481" s="48"/>
      <c r="O481" s="48"/>
    </row>
    <row r="482" spans="5:15" x14ac:dyDescent="0.25">
      <c r="E482" s="80"/>
      <c r="J482" s="48"/>
      <c r="L482" s="48"/>
      <c r="M482" s="48"/>
      <c r="N482" s="48"/>
      <c r="O482" s="48"/>
    </row>
    <row r="483" spans="5:15" x14ac:dyDescent="0.25">
      <c r="E483" s="80"/>
      <c r="J483" s="48"/>
      <c r="L483" s="48"/>
      <c r="M483" s="48"/>
      <c r="N483" s="48"/>
      <c r="O483" s="48"/>
    </row>
    <row r="484" spans="5:15" x14ac:dyDescent="0.25">
      <c r="E484" s="80"/>
      <c r="J484" s="48"/>
      <c r="L484" s="48"/>
      <c r="M484" s="48"/>
      <c r="N484" s="48"/>
      <c r="O484" s="48"/>
    </row>
    <row r="485" spans="5:15" x14ac:dyDescent="0.25">
      <c r="E485" s="80"/>
      <c r="J485" s="48"/>
      <c r="L485" s="48"/>
      <c r="M485" s="48"/>
      <c r="N485" s="48"/>
      <c r="O485" s="48"/>
    </row>
    <row r="486" spans="5:15" x14ac:dyDescent="0.25">
      <c r="E486" s="80"/>
      <c r="J486" s="48"/>
      <c r="L486" s="48"/>
      <c r="M486" s="48"/>
      <c r="N486" s="48"/>
      <c r="O486" s="48"/>
    </row>
    <row r="487" spans="5:15" x14ac:dyDescent="0.25">
      <c r="E487" s="80"/>
      <c r="J487" s="48"/>
      <c r="L487" s="48"/>
      <c r="M487" s="48"/>
      <c r="N487" s="48"/>
      <c r="O487" s="48"/>
    </row>
    <row r="488" spans="5:15" x14ac:dyDescent="0.25">
      <c r="E488" s="80"/>
      <c r="J488" s="48"/>
      <c r="L488" s="48"/>
      <c r="M488" s="48"/>
      <c r="N488" s="48"/>
      <c r="O488" s="48"/>
    </row>
    <row r="489" spans="5:15" x14ac:dyDescent="0.25">
      <c r="E489" s="80"/>
      <c r="J489" s="48"/>
      <c r="L489" s="48"/>
      <c r="M489" s="48"/>
      <c r="N489" s="48"/>
      <c r="O489" s="48"/>
    </row>
    <row r="490" spans="5:15" x14ac:dyDescent="0.25">
      <c r="E490" s="80"/>
      <c r="J490" s="48"/>
      <c r="L490" s="48"/>
      <c r="M490" s="48"/>
      <c r="N490" s="48"/>
      <c r="O490" s="48"/>
    </row>
    <row r="491" spans="5:15" x14ac:dyDescent="0.25">
      <c r="E491" s="80"/>
      <c r="J491" s="48"/>
      <c r="L491" s="48"/>
      <c r="M491" s="48"/>
      <c r="N491" s="48"/>
      <c r="O491" s="48"/>
    </row>
    <row r="492" spans="5:15" x14ac:dyDescent="0.25">
      <c r="E492" s="80"/>
      <c r="J492" s="48"/>
      <c r="L492" s="48"/>
      <c r="M492" s="48"/>
      <c r="N492" s="48"/>
      <c r="O492" s="48"/>
    </row>
    <row r="493" spans="5:15" x14ac:dyDescent="0.25">
      <c r="E493" s="80"/>
      <c r="J493" s="48"/>
      <c r="L493" s="48"/>
      <c r="M493" s="48"/>
      <c r="N493" s="48"/>
      <c r="O493" s="48"/>
    </row>
    <row r="494" spans="5:15" x14ac:dyDescent="0.25">
      <c r="E494" s="80"/>
      <c r="J494" s="48"/>
      <c r="L494" s="48"/>
      <c r="M494" s="48"/>
      <c r="N494" s="48"/>
      <c r="O494" s="48"/>
    </row>
    <row r="495" spans="5:15" x14ac:dyDescent="0.25">
      <c r="E495" s="80"/>
      <c r="J495" s="48"/>
      <c r="L495" s="48"/>
      <c r="M495" s="48"/>
      <c r="N495" s="48"/>
      <c r="O495" s="48"/>
    </row>
    <row r="496" spans="5:15" x14ac:dyDescent="0.25">
      <c r="E496" s="80"/>
      <c r="J496" s="48"/>
      <c r="L496" s="48"/>
      <c r="M496" s="48"/>
      <c r="N496" s="48"/>
      <c r="O496" s="48"/>
    </row>
    <row r="497" spans="5:15" x14ac:dyDescent="0.25">
      <c r="E497" s="80"/>
      <c r="J497" s="48"/>
      <c r="L497" s="48"/>
      <c r="M497" s="48"/>
      <c r="N497" s="48"/>
      <c r="O497" s="48"/>
    </row>
    <row r="498" spans="5:15" x14ac:dyDescent="0.25">
      <c r="E498" s="80"/>
      <c r="J498" s="48"/>
      <c r="L498" s="48"/>
      <c r="M498" s="48"/>
      <c r="N498" s="48"/>
      <c r="O498" s="48"/>
    </row>
    <row r="499" spans="5:15" x14ac:dyDescent="0.25">
      <c r="E499" s="80"/>
      <c r="J499" s="48"/>
      <c r="L499" s="48"/>
      <c r="M499" s="48"/>
      <c r="N499" s="48"/>
      <c r="O499" s="48"/>
    </row>
    <row r="500" spans="5:15" x14ac:dyDescent="0.25">
      <c r="E500" s="80"/>
      <c r="J500" s="48"/>
      <c r="L500" s="48"/>
      <c r="M500" s="48"/>
      <c r="N500" s="48"/>
      <c r="O500" s="48"/>
    </row>
    <row r="501" spans="5:15" x14ac:dyDescent="0.25">
      <c r="E501" s="80"/>
      <c r="J501" s="48"/>
      <c r="L501" s="48"/>
      <c r="M501" s="48"/>
      <c r="N501" s="48"/>
      <c r="O501" s="48"/>
    </row>
    <row r="502" spans="5:15" x14ac:dyDescent="0.25">
      <c r="E502" s="80"/>
      <c r="J502" s="48"/>
      <c r="L502" s="48"/>
      <c r="M502" s="48"/>
      <c r="N502" s="48"/>
      <c r="O502" s="48"/>
    </row>
    <row r="503" spans="5:15" x14ac:dyDescent="0.25">
      <c r="E503" s="80"/>
      <c r="J503" s="48"/>
      <c r="L503" s="48"/>
      <c r="M503" s="48"/>
      <c r="N503" s="48"/>
      <c r="O503" s="48"/>
    </row>
    <row r="504" spans="5:15" x14ac:dyDescent="0.25">
      <c r="E504" s="80"/>
      <c r="J504" s="48"/>
      <c r="L504" s="48"/>
      <c r="M504" s="48"/>
      <c r="N504" s="48"/>
      <c r="O504" s="48"/>
    </row>
    <row r="505" spans="5:15" x14ac:dyDescent="0.25">
      <c r="E505" s="80"/>
      <c r="J505" s="48"/>
      <c r="L505" s="48"/>
      <c r="M505" s="48"/>
      <c r="N505" s="48"/>
      <c r="O505" s="48"/>
    </row>
    <row r="506" spans="5:15" x14ac:dyDescent="0.25">
      <c r="E506" s="80"/>
      <c r="J506" s="48"/>
      <c r="L506" s="48"/>
      <c r="M506" s="48"/>
      <c r="N506" s="48"/>
      <c r="O506" s="48"/>
    </row>
    <row r="507" spans="5:15" x14ac:dyDescent="0.25">
      <c r="E507" s="80"/>
      <c r="J507" s="48"/>
      <c r="L507" s="48"/>
      <c r="M507" s="48"/>
      <c r="N507" s="48"/>
      <c r="O507" s="48"/>
    </row>
    <row r="508" spans="5:15" x14ac:dyDescent="0.25">
      <c r="E508" s="80"/>
      <c r="J508" s="48"/>
      <c r="L508" s="48"/>
      <c r="M508" s="48"/>
      <c r="N508" s="48"/>
      <c r="O508" s="48"/>
    </row>
    <row r="509" spans="5:15" x14ac:dyDescent="0.25">
      <c r="E509" s="80"/>
      <c r="J509" s="48"/>
      <c r="L509" s="48"/>
      <c r="M509" s="48"/>
      <c r="N509" s="48"/>
      <c r="O509" s="48"/>
    </row>
    <row r="510" spans="5:15" x14ac:dyDescent="0.25">
      <c r="E510" s="80"/>
      <c r="J510" s="48"/>
      <c r="L510" s="48"/>
      <c r="M510" s="48"/>
      <c r="N510" s="48"/>
      <c r="O510" s="48"/>
    </row>
    <row r="511" spans="5:15" x14ac:dyDescent="0.25">
      <c r="E511" s="80"/>
      <c r="J511" s="48"/>
      <c r="L511" s="48"/>
      <c r="M511" s="48"/>
      <c r="N511" s="48"/>
      <c r="O511" s="48"/>
    </row>
    <row r="512" spans="5:15" x14ac:dyDescent="0.25">
      <c r="E512" s="80"/>
      <c r="J512" s="48"/>
      <c r="L512" s="48"/>
      <c r="M512" s="48"/>
      <c r="N512" s="48"/>
      <c r="O512" s="48"/>
    </row>
    <row r="513" spans="5:15" x14ac:dyDescent="0.25">
      <c r="E513" s="80"/>
      <c r="J513" s="48"/>
      <c r="L513" s="48"/>
      <c r="M513" s="48"/>
      <c r="N513" s="48"/>
      <c r="O513" s="48"/>
    </row>
    <row r="514" spans="5:15" x14ac:dyDescent="0.25">
      <c r="E514" s="80"/>
      <c r="J514" s="48"/>
      <c r="L514" s="48"/>
      <c r="M514" s="48"/>
      <c r="N514" s="48"/>
      <c r="O514" s="48"/>
    </row>
    <row r="515" spans="5:15" x14ac:dyDescent="0.25">
      <c r="E515" s="80"/>
      <c r="J515" s="48"/>
      <c r="L515" s="48"/>
      <c r="M515" s="48"/>
      <c r="N515" s="48"/>
      <c r="O515" s="48"/>
    </row>
    <row r="516" spans="5:15" x14ac:dyDescent="0.25">
      <c r="E516" s="80"/>
      <c r="J516" s="48"/>
      <c r="L516" s="48"/>
      <c r="M516" s="48"/>
      <c r="N516" s="48"/>
      <c r="O516" s="48"/>
    </row>
    <row r="517" spans="5:15" x14ac:dyDescent="0.25">
      <c r="E517" s="80"/>
      <c r="J517" s="48"/>
      <c r="L517" s="48"/>
      <c r="M517" s="48"/>
      <c r="N517" s="48"/>
      <c r="O517" s="48"/>
    </row>
    <row r="518" spans="5:15" x14ac:dyDescent="0.25">
      <c r="E518" s="80"/>
      <c r="J518" s="48"/>
      <c r="L518" s="48"/>
      <c r="M518" s="48"/>
      <c r="N518" s="48"/>
      <c r="O518" s="48"/>
    </row>
    <row r="519" spans="5:15" x14ac:dyDescent="0.25">
      <c r="E519" s="80"/>
      <c r="J519" s="48"/>
      <c r="L519" s="48"/>
      <c r="M519" s="48"/>
      <c r="N519" s="48"/>
      <c r="O519" s="48"/>
    </row>
    <row r="520" spans="5:15" x14ac:dyDescent="0.25">
      <c r="E520" s="80"/>
      <c r="J520" s="48"/>
      <c r="L520" s="48"/>
      <c r="M520" s="48"/>
      <c r="N520" s="48"/>
      <c r="O520" s="48"/>
    </row>
    <row r="521" spans="5:15" x14ac:dyDescent="0.25">
      <c r="E521" s="80"/>
      <c r="J521" s="48"/>
      <c r="L521" s="48"/>
      <c r="M521" s="48"/>
      <c r="N521" s="48"/>
      <c r="O521" s="48"/>
    </row>
    <row r="522" spans="5:15" x14ac:dyDescent="0.25">
      <c r="E522" s="80"/>
      <c r="J522" s="48"/>
      <c r="L522" s="48"/>
      <c r="M522" s="48"/>
      <c r="N522" s="48"/>
      <c r="O522" s="48"/>
    </row>
    <row r="523" spans="5:15" x14ac:dyDescent="0.25">
      <c r="E523" s="80"/>
      <c r="J523" s="48"/>
      <c r="L523" s="48"/>
      <c r="M523" s="48"/>
      <c r="N523" s="48"/>
      <c r="O523" s="48"/>
    </row>
    <row r="524" spans="5:15" x14ac:dyDescent="0.25">
      <c r="E524" s="80"/>
      <c r="J524" s="48"/>
      <c r="L524" s="48"/>
      <c r="M524" s="48"/>
      <c r="N524" s="48"/>
      <c r="O524" s="48"/>
    </row>
    <row r="525" spans="5:15" x14ac:dyDescent="0.25">
      <c r="E525" s="80"/>
      <c r="J525" s="48"/>
      <c r="L525" s="48"/>
      <c r="M525" s="48"/>
      <c r="N525" s="48"/>
      <c r="O525" s="48"/>
    </row>
    <row r="526" spans="5:15" x14ac:dyDescent="0.25">
      <c r="E526" s="80"/>
      <c r="J526" s="48"/>
      <c r="L526" s="48"/>
      <c r="M526" s="48"/>
      <c r="N526" s="48"/>
      <c r="O526" s="48"/>
    </row>
    <row r="527" spans="5:15" x14ac:dyDescent="0.25">
      <c r="E527" s="80"/>
      <c r="J527" s="48"/>
      <c r="L527" s="48"/>
      <c r="M527" s="48"/>
      <c r="N527" s="48"/>
      <c r="O527" s="48"/>
    </row>
    <row r="528" spans="5:15" x14ac:dyDescent="0.25">
      <c r="E528" s="80"/>
      <c r="J528" s="48"/>
      <c r="L528" s="48"/>
      <c r="M528" s="48"/>
      <c r="N528" s="48"/>
      <c r="O528" s="48"/>
    </row>
    <row r="529" spans="5:15" x14ac:dyDescent="0.25">
      <c r="E529" s="80"/>
      <c r="J529" s="48"/>
      <c r="L529" s="48"/>
      <c r="M529" s="48"/>
      <c r="N529" s="48"/>
      <c r="O529" s="48"/>
    </row>
    <row r="530" spans="5:15" x14ac:dyDescent="0.25">
      <c r="E530" s="80"/>
      <c r="J530" s="48"/>
      <c r="L530" s="48"/>
      <c r="M530" s="48"/>
      <c r="N530" s="48"/>
      <c r="O530" s="48"/>
    </row>
    <row r="531" spans="5:15" x14ac:dyDescent="0.25">
      <c r="E531" s="80"/>
      <c r="J531" s="48"/>
      <c r="L531" s="48"/>
      <c r="M531" s="48"/>
      <c r="N531" s="48"/>
      <c r="O531" s="48"/>
    </row>
    <row r="532" spans="5:15" x14ac:dyDescent="0.25">
      <c r="E532" s="80"/>
      <c r="J532" s="48"/>
      <c r="L532" s="48"/>
      <c r="M532" s="48"/>
      <c r="N532" s="48"/>
      <c r="O532" s="48"/>
    </row>
    <row r="533" spans="5:15" x14ac:dyDescent="0.25">
      <c r="E533" s="80"/>
      <c r="J533" s="48"/>
      <c r="L533" s="48"/>
      <c r="M533" s="48"/>
      <c r="N533" s="48"/>
      <c r="O533" s="48"/>
    </row>
    <row r="534" spans="5:15" x14ac:dyDescent="0.25">
      <c r="E534" s="80"/>
      <c r="J534" s="48"/>
      <c r="L534" s="48"/>
      <c r="M534" s="48"/>
      <c r="N534" s="48"/>
      <c r="O534" s="48"/>
    </row>
    <row r="535" spans="5:15" x14ac:dyDescent="0.25">
      <c r="E535" s="80"/>
      <c r="J535" s="48"/>
      <c r="L535" s="48"/>
      <c r="M535" s="48"/>
      <c r="N535" s="48"/>
      <c r="O535" s="48"/>
    </row>
    <row r="536" spans="5:15" x14ac:dyDescent="0.25">
      <c r="E536" s="80"/>
      <c r="J536" s="48"/>
      <c r="L536" s="48"/>
      <c r="M536" s="48"/>
      <c r="N536" s="48"/>
      <c r="O536" s="48"/>
    </row>
    <row r="537" spans="5:15" x14ac:dyDescent="0.25">
      <c r="E537" s="80"/>
      <c r="J537" s="48"/>
      <c r="L537" s="48"/>
      <c r="M537" s="48"/>
      <c r="N537" s="48"/>
      <c r="O537" s="48"/>
    </row>
    <row r="538" spans="5:15" x14ac:dyDescent="0.25">
      <c r="E538" s="80"/>
      <c r="J538" s="48"/>
      <c r="L538" s="48"/>
      <c r="M538" s="48"/>
      <c r="N538" s="48"/>
      <c r="O538" s="48"/>
    </row>
    <row r="539" spans="5:15" x14ac:dyDescent="0.25">
      <c r="E539" s="80"/>
      <c r="J539" s="48"/>
      <c r="L539" s="48"/>
      <c r="M539" s="48"/>
      <c r="N539" s="48"/>
      <c r="O539" s="48"/>
    </row>
    <row r="540" spans="5:15" x14ac:dyDescent="0.25">
      <c r="E540" s="80"/>
      <c r="J540" s="48"/>
      <c r="L540" s="48"/>
      <c r="M540" s="48"/>
      <c r="N540" s="48"/>
      <c r="O540" s="48"/>
    </row>
    <row r="541" spans="5:15" x14ac:dyDescent="0.25">
      <c r="E541" s="80"/>
      <c r="J541" s="48"/>
      <c r="L541" s="48"/>
      <c r="M541" s="48"/>
      <c r="N541" s="48"/>
      <c r="O541" s="48"/>
    </row>
    <row r="542" spans="5:15" x14ac:dyDescent="0.25">
      <c r="E542" s="80"/>
      <c r="J542" s="48"/>
      <c r="L542" s="48"/>
      <c r="M542" s="48"/>
      <c r="N542" s="48"/>
      <c r="O542" s="48"/>
    </row>
    <row r="543" spans="5:15" x14ac:dyDescent="0.25">
      <c r="E543" s="80"/>
      <c r="J543" s="48"/>
      <c r="L543" s="48"/>
      <c r="M543" s="48"/>
      <c r="N543" s="48"/>
      <c r="O543" s="48"/>
    </row>
    <row r="544" spans="5:15" x14ac:dyDescent="0.25">
      <c r="E544" s="80"/>
      <c r="J544" s="48"/>
      <c r="L544" s="48"/>
      <c r="M544" s="48"/>
      <c r="N544" s="48"/>
      <c r="O544" s="48"/>
    </row>
    <row r="545" spans="5:15" x14ac:dyDescent="0.25">
      <c r="E545" s="80"/>
      <c r="J545" s="48"/>
      <c r="L545" s="48"/>
      <c r="M545" s="48"/>
      <c r="N545" s="48"/>
      <c r="O545" s="48"/>
    </row>
    <row r="546" spans="5:15" x14ac:dyDescent="0.25">
      <c r="E546" s="80"/>
      <c r="J546" s="48"/>
      <c r="L546" s="48"/>
      <c r="M546" s="48"/>
      <c r="N546" s="48"/>
      <c r="O546" s="48"/>
    </row>
    <row r="547" spans="5:15" x14ac:dyDescent="0.25">
      <c r="E547" s="80"/>
      <c r="J547" s="48"/>
      <c r="L547" s="48"/>
      <c r="M547" s="48"/>
      <c r="N547" s="48"/>
      <c r="O547" s="48"/>
    </row>
    <row r="548" spans="5:15" x14ac:dyDescent="0.25">
      <c r="E548" s="80"/>
      <c r="J548" s="48"/>
      <c r="L548" s="48"/>
      <c r="M548" s="48"/>
      <c r="N548" s="48"/>
      <c r="O548" s="48"/>
    </row>
    <row r="549" spans="5:15" x14ac:dyDescent="0.25">
      <c r="E549" s="80"/>
      <c r="J549" s="48"/>
      <c r="L549" s="48"/>
      <c r="M549" s="48"/>
      <c r="N549" s="48"/>
      <c r="O549" s="48"/>
    </row>
    <row r="550" spans="5:15" x14ac:dyDescent="0.25">
      <c r="E550" s="80"/>
      <c r="J550" s="48"/>
      <c r="L550" s="48"/>
      <c r="M550" s="48"/>
      <c r="N550" s="48"/>
      <c r="O550" s="48"/>
    </row>
    <row r="551" spans="5:15" x14ac:dyDescent="0.25">
      <c r="E551" s="80"/>
      <c r="J551" s="48"/>
      <c r="L551" s="48"/>
      <c r="M551" s="48"/>
      <c r="N551" s="48"/>
      <c r="O551" s="48"/>
    </row>
    <row r="552" spans="5:15" x14ac:dyDescent="0.25">
      <c r="E552" s="80"/>
      <c r="J552" s="48"/>
      <c r="L552" s="48"/>
      <c r="M552" s="48"/>
      <c r="N552" s="48"/>
      <c r="O552" s="48"/>
    </row>
    <row r="553" spans="5:15" x14ac:dyDescent="0.25">
      <c r="E553" s="80"/>
      <c r="J553" s="48"/>
      <c r="L553" s="48"/>
      <c r="M553" s="48"/>
      <c r="N553" s="48"/>
      <c r="O553" s="48"/>
    </row>
    <row r="554" spans="5:15" x14ac:dyDescent="0.25">
      <c r="E554" s="80"/>
      <c r="J554" s="48"/>
      <c r="L554" s="48"/>
      <c r="M554" s="48"/>
      <c r="N554" s="48"/>
      <c r="O554" s="48"/>
    </row>
    <row r="555" spans="5:15" x14ac:dyDescent="0.25">
      <c r="E555" s="80"/>
      <c r="J555" s="48"/>
      <c r="L555" s="48"/>
      <c r="M555" s="48"/>
      <c r="N555" s="48"/>
      <c r="O555" s="48"/>
    </row>
    <row r="556" spans="5:15" x14ac:dyDescent="0.25">
      <c r="E556" s="80"/>
      <c r="J556" s="48"/>
      <c r="L556" s="48"/>
      <c r="M556" s="48"/>
      <c r="N556" s="48"/>
      <c r="O556" s="48"/>
    </row>
    <row r="557" spans="5:15" x14ac:dyDescent="0.25">
      <c r="E557" s="80"/>
      <c r="J557" s="48"/>
      <c r="L557" s="48"/>
      <c r="M557" s="48"/>
      <c r="N557" s="48"/>
      <c r="O557" s="48"/>
    </row>
    <row r="558" spans="5:15" x14ac:dyDescent="0.25">
      <c r="E558" s="80"/>
      <c r="J558" s="48"/>
      <c r="L558" s="48"/>
      <c r="M558" s="48"/>
      <c r="N558" s="48"/>
      <c r="O558" s="48"/>
    </row>
    <row r="559" spans="5:15" x14ac:dyDescent="0.25">
      <c r="E559" s="80"/>
      <c r="J559" s="48"/>
      <c r="L559" s="48"/>
      <c r="M559" s="48"/>
      <c r="N559" s="48"/>
      <c r="O559" s="48"/>
    </row>
    <row r="560" spans="5:15" x14ac:dyDescent="0.25">
      <c r="E560" s="80"/>
      <c r="J560" s="48"/>
      <c r="L560" s="48"/>
      <c r="M560" s="48"/>
      <c r="N560" s="48"/>
      <c r="O560" s="48"/>
    </row>
    <row r="561" spans="5:15" x14ac:dyDescent="0.25">
      <c r="E561" s="80"/>
      <c r="J561" s="48"/>
      <c r="L561" s="48"/>
      <c r="M561" s="48"/>
      <c r="N561" s="48"/>
      <c r="O561" s="48"/>
    </row>
    <row r="562" spans="5:15" x14ac:dyDescent="0.25">
      <c r="E562" s="80"/>
      <c r="J562" s="48"/>
      <c r="L562" s="48"/>
      <c r="M562" s="48"/>
      <c r="N562" s="48"/>
      <c r="O562" s="48"/>
    </row>
    <row r="563" spans="5:15" x14ac:dyDescent="0.25">
      <c r="E563" s="80"/>
      <c r="J563" s="48"/>
      <c r="L563" s="48"/>
      <c r="M563" s="48"/>
      <c r="N563" s="48"/>
      <c r="O563" s="48"/>
    </row>
    <row r="564" spans="5:15" x14ac:dyDescent="0.25">
      <c r="E564" s="80"/>
      <c r="J564" s="48"/>
      <c r="L564" s="48"/>
      <c r="M564" s="48"/>
      <c r="N564" s="48"/>
      <c r="O564" s="48"/>
    </row>
    <row r="565" spans="5:15" x14ac:dyDescent="0.25">
      <c r="E565" s="80"/>
      <c r="J565" s="48"/>
      <c r="L565" s="48"/>
      <c r="M565" s="48"/>
      <c r="N565" s="48"/>
      <c r="O565" s="48"/>
    </row>
    <row r="566" spans="5:15" x14ac:dyDescent="0.25">
      <c r="E566" s="80"/>
      <c r="J566" s="48"/>
      <c r="L566" s="48"/>
      <c r="M566" s="48"/>
      <c r="N566" s="48"/>
      <c r="O566" s="48"/>
    </row>
    <row r="567" spans="5:15" x14ac:dyDescent="0.25">
      <c r="E567" s="80"/>
      <c r="J567" s="48"/>
      <c r="L567" s="48"/>
      <c r="M567" s="48"/>
      <c r="N567" s="48"/>
      <c r="O567" s="48"/>
    </row>
    <row r="568" spans="5:15" x14ac:dyDescent="0.25">
      <c r="E568" s="80"/>
      <c r="J568" s="48"/>
      <c r="L568" s="48"/>
      <c r="M568" s="48"/>
      <c r="N568" s="48"/>
      <c r="O568" s="48"/>
    </row>
    <row r="569" spans="5:15" x14ac:dyDescent="0.25">
      <c r="E569" s="80"/>
      <c r="J569" s="48"/>
      <c r="L569" s="48"/>
      <c r="M569" s="48"/>
      <c r="N569" s="48"/>
      <c r="O569" s="48"/>
    </row>
    <row r="570" spans="5:15" x14ac:dyDescent="0.25">
      <c r="E570" s="80"/>
      <c r="J570" s="48"/>
      <c r="L570" s="48"/>
      <c r="M570" s="48"/>
      <c r="N570" s="48"/>
      <c r="O570" s="48"/>
    </row>
    <row r="571" spans="5:15" x14ac:dyDescent="0.25">
      <c r="E571" s="80"/>
      <c r="J571" s="48"/>
      <c r="L571" s="48"/>
      <c r="M571" s="48"/>
      <c r="N571" s="48"/>
      <c r="O571" s="48"/>
    </row>
    <row r="572" spans="5:15" x14ac:dyDescent="0.25">
      <c r="E572" s="80"/>
      <c r="J572" s="48"/>
      <c r="L572" s="48"/>
      <c r="M572" s="48"/>
      <c r="N572" s="48"/>
      <c r="O572" s="48"/>
    </row>
    <row r="573" spans="5:15" x14ac:dyDescent="0.25">
      <c r="E573" s="80"/>
      <c r="J573" s="48"/>
      <c r="L573" s="48"/>
      <c r="M573" s="48"/>
      <c r="N573" s="48"/>
      <c r="O573" s="48"/>
    </row>
    <row r="574" spans="5:15" x14ac:dyDescent="0.25">
      <c r="E574" s="80"/>
      <c r="J574" s="48"/>
      <c r="L574" s="48"/>
      <c r="M574" s="48"/>
      <c r="N574" s="48"/>
      <c r="O574" s="48"/>
    </row>
    <row r="575" spans="5:15" x14ac:dyDescent="0.25">
      <c r="E575" s="80"/>
      <c r="J575" s="48"/>
      <c r="L575" s="48"/>
      <c r="M575" s="48"/>
      <c r="N575" s="48"/>
      <c r="O575" s="48"/>
    </row>
    <row r="576" spans="5:15" x14ac:dyDescent="0.25">
      <c r="E576" s="80"/>
      <c r="J576" s="48"/>
      <c r="L576" s="48"/>
      <c r="M576" s="48"/>
      <c r="N576" s="48"/>
      <c r="O576" s="48"/>
    </row>
    <row r="577" spans="5:15" x14ac:dyDescent="0.25">
      <c r="E577" s="80"/>
      <c r="J577" s="48"/>
      <c r="L577" s="48"/>
      <c r="M577" s="48"/>
      <c r="N577" s="48"/>
      <c r="O577" s="48"/>
    </row>
    <row r="578" spans="5:15" x14ac:dyDescent="0.25">
      <c r="E578" s="80"/>
      <c r="J578" s="48"/>
      <c r="L578" s="48"/>
      <c r="M578" s="48"/>
      <c r="N578" s="48"/>
      <c r="O578" s="48"/>
    </row>
    <row r="579" spans="5:15" x14ac:dyDescent="0.25">
      <c r="E579" s="80"/>
      <c r="J579" s="48"/>
      <c r="L579" s="48"/>
      <c r="M579" s="48"/>
      <c r="N579" s="48"/>
      <c r="O579" s="48"/>
    </row>
    <row r="580" spans="5:15" x14ac:dyDescent="0.25">
      <c r="E580" s="80"/>
      <c r="J580" s="48"/>
      <c r="L580" s="48"/>
      <c r="M580" s="48"/>
      <c r="N580" s="48"/>
      <c r="O580" s="48"/>
    </row>
    <row r="581" spans="5:15" x14ac:dyDescent="0.25">
      <c r="E581" s="80"/>
      <c r="J581" s="48"/>
      <c r="L581" s="48"/>
      <c r="M581" s="48"/>
      <c r="N581" s="48"/>
      <c r="O581" s="48"/>
    </row>
    <row r="582" spans="5:15" x14ac:dyDescent="0.25">
      <c r="E582" s="80"/>
      <c r="J582" s="48"/>
      <c r="L582" s="48"/>
      <c r="M582" s="48"/>
      <c r="N582" s="48"/>
      <c r="O582" s="48"/>
    </row>
    <row r="583" spans="5:15" x14ac:dyDescent="0.25">
      <c r="E583" s="80"/>
      <c r="J583" s="48"/>
      <c r="L583" s="48"/>
      <c r="M583" s="48"/>
      <c r="N583" s="48"/>
      <c r="O583" s="48"/>
    </row>
    <row r="584" spans="5:15" x14ac:dyDescent="0.25">
      <c r="E584" s="80"/>
      <c r="J584" s="48"/>
      <c r="L584" s="48"/>
      <c r="M584" s="48"/>
      <c r="N584" s="48"/>
      <c r="O584" s="48"/>
    </row>
    <row r="585" spans="5:15" x14ac:dyDescent="0.25">
      <c r="E585" s="80"/>
      <c r="J585" s="48"/>
      <c r="L585" s="48"/>
      <c r="M585" s="48"/>
      <c r="N585" s="48"/>
      <c r="O585" s="48"/>
    </row>
    <row r="586" spans="5:15" x14ac:dyDescent="0.25">
      <c r="E586" s="80"/>
      <c r="J586" s="48"/>
      <c r="L586" s="48"/>
      <c r="M586" s="48"/>
      <c r="N586" s="48"/>
      <c r="O586" s="48"/>
    </row>
    <row r="587" spans="5:15" x14ac:dyDescent="0.25">
      <c r="E587" s="80"/>
      <c r="J587" s="48"/>
      <c r="L587" s="48"/>
      <c r="M587" s="48"/>
      <c r="N587" s="48"/>
      <c r="O587" s="48"/>
    </row>
    <row r="588" spans="5:15" x14ac:dyDescent="0.25">
      <c r="E588" s="80"/>
      <c r="J588" s="48"/>
      <c r="L588" s="48"/>
      <c r="M588" s="48"/>
      <c r="N588" s="48"/>
      <c r="O588" s="48"/>
    </row>
    <row r="589" spans="5:15" x14ac:dyDescent="0.25">
      <c r="E589" s="80"/>
      <c r="J589" s="48"/>
      <c r="L589" s="48"/>
      <c r="M589" s="48"/>
      <c r="N589" s="48"/>
      <c r="O589" s="48"/>
    </row>
    <row r="590" spans="5:15" x14ac:dyDescent="0.25">
      <c r="E590" s="80"/>
      <c r="J590" s="48"/>
      <c r="L590" s="48"/>
      <c r="M590" s="48"/>
      <c r="N590" s="48"/>
      <c r="O590" s="48"/>
    </row>
    <row r="591" spans="5:15" x14ac:dyDescent="0.25">
      <c r="E591" s="80"/>
      <c r="J591" s="48"/>
      <c r="L591" s="48"/>
      <c r="M591" s="48"/>
      <c r="N591" s="48"/>
      <c r="O591" s="48"/>
    </row>
    <row r="592" spans="5:15" x14ac:dyDescent="0.25">
      <c r="E592" s="80"/>
      <c r="J592" s="48"/>
      <c r="L592" s="48"/>
      <c r="M592" s="48"/>
      <c r="N592" s="48"/>
      <c r="O592" s="48"/>
    </row>
    <row r="593" spans="5:15" x14ac:dyDescent="0.25">
      <c r="E593" s="80"/>
      <c r="J593" s="48"/>
      <c r="L593" s="48"/>
      <c r="M593" s="48"/>
      <c r="N593" s="48"/>
      <c r="O593" s="48"/>
    </row>
    <row r="594" spans="5:15" x14ac:dyDescent="0.25">
      <c r="E594" s="80"/>
      <c r="J594" s="48"/>
      <c r="L594" s="48"/>
      <c r="M594" s="48"/>
      <c r="N594" s="48"/>
      <c r="O594" s="48"/>
    </row>
    <row r="595" spans="5:15" x14ac:dyDescent="0.25">
      <c r="E595" s="80"/>
      <c r="J595" s="48"/>
      <c r="L595" s="48"/>
      <c r="M595" s="48"/>
      <c r="N595" s="48"/>
      <c r="O595" s="48"/>
    </row>
    <row r="596" spans="5:15" x14ac:dyDescent="0.25">
      <c r="E596" s="80"/>
      <c r="J596" s="48"/>
      <c r="L596" s="48"/>
      <c r="M596" s="48"/>
      <c r="N596" s="48"/>
      <c r="O596" s="48"/>
    </row>
    <row r="597" spans="5:15" x14ac:dyDescent="0.25">
      <c r="E597" s="80"/>
      <c r="J597" s="48"/>
      <c r="L597" s="48"/>
      <c r="M597" s="48"/>
      <c r="N597" s="48"/>
      <c r="O597" s="48"/>
    </row>
    <row r="598" spans="5:15" x14ac:dyDescent="0.25">
      <c r="E598" s="80"/>
      <c r="J598" s="48"/>
      <c r="L598" s="48"/>
      <c r="M598" s="48"/>
      <c r="N598" s="48"/>
      <c r="O598" s="48"/>
    </row>
    <row r="599" spans="5:15" x14ac:dyDescent="0.25">
      <c r="E599" s="80"/>
      <c r="J599" s="48"/>
      <c r="L599" s="48"/>
      <c r="M599" s="48"/>
      <c r="N599" s="48"/>
      <c r="O599" s="48"/>
    </row>
    <row r="600" spans="5:15" x14ac:dyDescent="0.25">
      <c r="E600" s="80"/>
      <c r="J600" s="48"/>
      <c r="L600" s="48"/>
      <c r="M600" s="48"/>
      <c r="N600" s="48"/>
      <c r="O600" s="48"/>
    </row>
    <row r="601" spans="5:15" x14ac:dyDescent="0.25">
      <c r="E601" s="80"/>
      <c r="J601" s="48"/>
      <c r="L601" s="48"/>
      <c r="M601" s="48"/>
      <c r="N601" s="48"/>
      <c r="O601" s="48"/>
    </row>
    <row r="602" spans="5:15" x14ac:dyDescent="0.25">
      <c r="E602" s="80"/>
      <c r="J602" s="48"/>
      <c r="L602" s="48"/>
      <c r="M602" s="48"/>
      <c r="N602" s="48"/>
      <c r="O602" s="48"/>
    </row>
    <row r="603" spans="5:15" x14ac:dyDescent="0.25">
      <c r="E603" s="80"/>
      <c r="J603" s="48"/>
      <c r="L603" s="48"/>
      <c r="M603" s="48"/>
      <c r="N603" s="48"/>
      <c r="O603" s="48"/>
    </row>
    <row r="604" spans="5:15" x14ac:dyDescent="0.25">
      <c r="E604" s="80"/>
      <c r="J604" s="48"/>
      <c r="L604" s="48"/>
      <c r="M604" s="48"/>
      <c r="N604" s="48"/>
      <c r="O604" s="48"/>
    </row>
    <row r="605" spans="5:15" x14ac:dyDescent="0.25">
      <c r="E605" s="80"/>
      <c r="J605" s="48"/>
      <c r="L605" s="48"/>
      <c r="M605" s="48"/>
      <c r="N605" s="48"/>
      <c r="O605" s="48"/>
    </row>
    <row r="606" spans="5:15" x14ac:dyDescent="0.25">
      <c r="E606" s="80"/>
      <c r="J606" s="48"/>
      <c r="L606" s="48"/>
      <c r="M606" s="48"/>
      <c r="N606" s="48"/>
      <c r="O606" s="48"/>
    </row>
    <row r="607" spans="5:15" x14ac:dyDescent="0.25">
      <c r="E607" s="80"/>
      <c r="J607" s="48"/>
      <c r="L607" s="48"/>
      <c r="M607" s="48"/>
      <c r="N607" s="48"/>
      <c r="O607" s="48"/>
    </row>
    <row r="608" spans="5:15" x14ac:dyDescent="0.25">
      <c r="E608" s="80"/>
      <c r="J608" s="48"/>
      <c r="L608" s="48"/>
      <c r="M608" s="48"/>
      <c r="N608" s="48"/>
      <c r="O608" s="48"/>
    </row>
    <row r="609" spans="5:15" x14ac:dyDescent="0.25">
      <c r="E609" s="80"/>
      <c r="J609" s="48"/>
      <c r="L609" s="48"/>
      <c r="M609" s="48"/>
      <c r="N609" s="48"/>
      <c r="O609" s="48"/>
    </row>
    <row r="610" spans="5:15" x14ac:dyDescent="0.25">
      <c r="E610" s="80"/>
      <c r="J610" s="48"/>
      <c r="L610" s="48"/>
      <c r="M610" s="48"/>
      <c r="N610" s="48"/>
      <c r="O610" s="48"/>
    </row>
    <row r="611" spans="5:15" x14ac:dyDescent="0.25">
      <c r="E611" s="80"/>
      <c r="J611" s="48"/>
      <c r="L611" s="48"/>
      <c r="M611" s="48"/>
      <c r="N611" s="48"/>
      <c r="O611" s="48"/>
    </row>
    <row r="612" spans="5:15" x14ac:dyDescent="0.25">
      <c r="E612" s="80"/>
      <c r="J612" s="48"/>
      <c r="L612" s="48"/>
      <c r="M612" s="48"/>
      <c r="N612" s="48"/>
      <c r="O612" s="48"/>
    </row>
    <row r="613" spans="5:15" x14ac:dyDescent="0.25">
      <c r="E613" s="80"/>
      <c r="J613" s="48"/>
      <c r="L613" s="48"/>
      <c r="M613" s="48"/>
      <c r="N613" s="48"/>
      <c r="O613" s="48"/>
    </row>
    <row r="614" spans="5:15" x14ac:dyDescent="0.25">
      <c r="E614" s="80"/>
      <c r="J614" s="48"/>
      <c r="L614" s="48"/>
      <c r="M614" s="48"/>
      <c r="N614" s="48"/>
      <c r="O614" s="48"/>
    </row>
    <row r="615" spans="5:15" x14ac:dyDescent="0.25">
      <c r="E615" s="80"/>
      <c r="J615" s="48"/>
      <c r="L615" s="48"/>
      <c r="M615" s="48"/>
      <c r="N615" s="48"/>
      <c r="O615" s="48"/>
    </row>
    <row r="616" spans="5:15" x14ac:dyDescent="0.25">
      <c r="E616" s="80"/>
      <c r="J616" s="48"/>
      <c r="L616" s="48"/>
      <c r="M616" s="48"/>
      <c r="N616" s="48"/>
      <c r="O616" s="48"/>
    </row>
    <row r="617" spans="5:15" x14ac:dyDescent="0.25">
      <c r="E617" s="80"/>
      <c r="J617" s="48"/>
      <c r="L617" s="48"/>
      <c r="M617" s="48"/>
      <c r="N617" s="48"/>
      <c r="O617" s="48"/>
    </row>
    <row r="618" spans="5:15" x14ac:dyDescent="0.25">
      <c r="E618" s="80"/>
      <c r="J618" s="48"/>
      <c r="L618" s="48"/>
      <c r="M618" s="48"/>
      <c r="N618" s="48"/>
      <c r="O618" s="48"/>
    </row>
    <row r="619" spans="5:15" x14ac:dyDescent="0.25">
      <c r="E619" s="80"/>
      <c r="J619" s="48"/>
      <c r="L619" s="48"/>
      <c r="M619" s="48"/>
      <c r="N619" s="48"/>
      <c r="O619" s="48"/>
    </row>
    <row r="620" spans="5:15" x14ac:dyDescent="0.25">
      <c r="E620" s="80"/>
      <c r="J620" s="48"/>
      <c r="L620" s="48"/>
      <c r="M620" s="48"/>
      <c r="N620" s="48"/>
      <c r="O620" s="48"/>
    </row>
    <row r="621" spans="5:15" x14ac:dyDescent="0.25">
      <c r="E621" s="80"/>
      <c r="J621" s="48"/>
      <c r="L621" s="48"/>
      <c r="M621" s="48"/>
      <c r="N621" s="48"/>
      <c r="O621" s="48"/>
    </row>
    <row r="622" spans="5:15" x14ac:dyDescent="0.25">
      <c r="E622" s="80"/>
      <c r="J622" s="48"/>
      <c r="L622" s="48"/>
      <c r="M622" s="48"/>
      <c r="N622" s="48"/>
      <c r="O622" s="48"/>
    </row>
    <row r="623" spans="5:15" x14ac:dyDescent="0.25">
      <c r="E623" s="80"/>
      <c r="J623" s="48"/>
      <c r="L623" s="48"/>
      <c r="M623" s="48"/>
      <c r="N623" s="48"/>
      <c r="O623" s="48"/>
    </row>
    <row r="624" spans="5:15" x14ac:dyDescent="0.25">
      <c r="E624" s="80"/>
      <c r="J624" s="48"/>
      <c r="L624" s="48"/>
      <c r="M624" s="48"/>
      <c r="N624" s="48"/>
      <c r="O624" s="48"/>
    </row>
    <row r="625" spans="5:15" x14ac:dyDescent="0.25">
      <c r="E625" s="80"/>
      <c r="J625" s="48"/>
      <c r="L625" s="48"/>
      <c r="M625" s="48"/>
      <c r="N625" s="48"/>
      <c r="O625" s="48"/>
    </row>
    <row r="626" spans="5:15" x14ac:dyDescent="0.25">
      <c r="E626" s="80"/>
      <c r="J626" s="48"/>
      <c r="L626" s="48"/>
      <c r="M626" s="48"/>
      <c r="N626" s="48"/>
      <c r="O626" s="48"/>
    </row>
    <row r="627" spans="5:15" x14ac:dyDescent="0.25">
      <c r="E627" s="80"/>
      <c r="J627" s="48"/>
      <c r="L627" s="48"/>
      <c r="M627" s="48"/>
      <c r="N627" s="48"/>
      <c r="O627" s="48"/>
    </row>
    <row r="628" spans="5:15" x14ac:dyDescent="0.25">
      <c r="E628" s="80"/>
      <c r="J628" s="48"/>
      <c r="L628" s="48"/>
      <c r="M628" s="48"/>
      <c r="N628" s="48"/>
      <c r="O628" s="48"/>
    </row>
    <row r="629" spans="5:15" x14ac:dyDescent="0.25">
      <c r="E629" s="80"/>
      <c r="J629" s="48"/>
      <c r="L629" s="48"/>
      <c r="M629" s="48"/>
      <c r="N629" s="48"/>
      <c r="O629" s="48"/>
    </row>
    <row r="630" spans="5:15" x14ac:dyDescent="0.25">
      <c r="E630" s="80"/>
      <c r="J630" s="48"/>
      <c r="L630" s="48"/>
      <c r="M630" s="48"/>
      <c r="N630" s="48"/>
      <c r="O630" s="48"/>
    </row>
    <row r="631" spans="5:15" x14ac:dyDescent="0.25">
      <c r="E631" s="80"/>
      <c r="J631" s="48"/>
      <c r="L631" s="48"/>
      <c r="M631" s="48"/>
      <c r="N631" s="48"/>
      <c r="O631" s="48"/>
    </row>
    <row r="632" spans="5:15" x14ac:dyDescent="0.25">
      <c r="E632" s="80"/>
      <c r="J632" s="48"/>
      <c r="L632" s="48"/>
      <c r="M632" s="48"/>
      <c r="N632" s="48"/>
      <c r="O632" s="48"/>
    </row>
    <row r="633" spans="5:15" x14ac:dyDescent="0.25">
      <c r="E633" s="80"/>
      <c r="J633" s="48"/>
      <c r="L633" s="48"/>
      <c r="M633" s="48"/>
      <c r="N633" s="48"/>
      <c r="O633" s="48"/>
    </row>
    <row r="634" spans="5:15" x14ac:dyDescent="0.25">
      <c r="E634" s="80"/>
      <c r="J634" s="48"/>
      <c r="L634" s="48"/>
      <c r="M634" s="48"/>
      <c r="N634" s="48"/>
      <c r="O634" s="48"/>
    </row>
    <row r="635" spans="5:15" x14ac:dyDescent="0.25">
      <c r="E635" s="80"/>
      <c r="J635" s="48"/>
      <c r="L635" s="48"/>
      <c r="M635" s="48"/>
      <c r="N635" s="48"/>
      <c r="O635" s="48"/>
    </row>
    <row r="636" spans="5:15" x14ac:dyDescent="0.25">
      <c r="E636" s="80"/>
      <c r="J636" s="48"/>
      <c r="L636" s="48"/>
      <c r="M636" s="48"/>
      <c r="N636" s="48"/>
      <c r="O636" s="48"/>
    </row>
    <row r="637" spans="5:15" x14ac:dyDescent="0.25">
      <c r="E637" s="80"/>
      <c r="J637" s="48"/>
      <c r="L637" s="48"/>
      <c r="M637" s="48"/>
      <c r="N637" s="48"/>
      <c r="O637" s="48"/>
    </row>
    <row r="638" spans="5:15" x14ac:dyDescent="0.25">
      <c r="E638" s="80"/>
      <c r="J638" s="48"/>
      <c r="L638" s="48"/>
      <c r="M638" s="48"/>
      <c r="N638" s="48"/>
      <c r="O638" s="48"/>
    </row>
    <row r="639" spans="5:15" x14ac:dyDescent="0.25">
      <c r="E639" s="80"/>
      <c r="J639" s="48"/>
      <c r="L639" s="48"/>
      <c r="M639" s="48"/>
      <c r="N639" s="48"/>
      <c r="O639" s="48"/>
    </row>
    <row r="640" spans="5:15" x14ac:dyDescent="0.25">
      <c r="E640" s="80"/>
      <c r="J640" s="48"/>
      <c r="L640" s="48"/>
      <c r="M640" s="48"/>
      <c r="N640" s="48"/>
      <c r="O640" s="48"/>
    </row>
    <row r="641" spans="5:15" x14ac:dyDescent="0.25">
      <c r="E641" s="80"/>
      <c r="J641" s="48"/>
      <c r="L641" s="48"/>
      <c r="M641" s="48"/>
      <c r="N641" s="48"/>
      <c r="O641" s="48"/>
    </row>
    <row r="642" spans="5:15" x14ac:dyDescent="0.25">
      <c r="E642" s="80"/>
      <c r="J642" s="48"/>
      <c r="L642" s="48"/>
      <c r="M642" s="48"/>
      <c r="N642" s="48"/>
      <c r="O642" s="48"/>
    </row>
    <row r="643" spans="5:15" x14ac:dyDescent="0.25">
      <c r="E643" s="80"/>
      <c r="J643" s="48"/>
      <c r="L643" s="48"/>
      <c r="M643" s="48"/>
      <c r="N643" s="48"/>
      <c r="O643" s="48"/>
    </row>
    <row r="644" spans="5:15" x14ac:dyDescent="0.25">
      <c r="E644" s="80"/>
      <c r="J644" s="48"/>
      <c r="L644" s="48"/>
      <c r="M644" s="48"/>
      <c r="N644" s="48"/>
      <c r="O644" s="48"/>
    </row>
    <row r="645" spans="5:15" x14ac:dyDescent="0.25">
      <c r="E645" s="80"/>
      <c r="J645" s="48"/>
      <c r="L645" s="48"/>
      <c r="M645" s="48"/>
      <c r="N645" s="48"/>
      <c r="O645" s="48"/>
    </row>
    <row r="646" spans="5:15" x14ac:dyDescent="0.25">
      <c r="E646" s="80"/>
      <c r="J646" s="48"/>
      <c r="L646" s="48"/>
      <c r="M646" s="48"/>
      <c r="N646" s="48"/>
      <c r="O646" s="48"/>
    </row>
    <row r="647" spans="5:15" x14ac:dyDescent="0.25">
      <c r="E647" s="80"/>
      <c r="J647" s="48"/>
      <c r="L647" s="48"/>
      <c r="M647" s="48"/>
      <c r="N647" s="48"/>
      <c r="O647" s="48"/>
    </row>
    <row r="648" spans="5:15" x14ac:dyDescent="0.25">
      <c r="E648" s="80"/>
      <c r="J648" s="48"/>
      <c r="L648" s="48"/>
      <c r="M648" s="48"/>
      <c r="N648" s="48"/>
      <c r="O648" s="48"/>
    </row>
    <row r="649" spans="5:15" x14ac:dyDescent="0.25">
      <c r="E649" s="80"/>
      <c r="J649" s="48"/>
      <c r="L649" s="48"/>
      <c r="M649" s="48"/>
      <c r="N649" s="48"/>
      <c r="O649" s="48"/>
    </row>
    <row r="650" spans="5:15" x14ac:dyDescent="0.25">
      <c r="E650" s="80"/>
      <c r="J650" s="48"/>
      <c r="L650" s="48"/>
      <c r="M650" s="48"/>
      <c r="N650" s="48"/>
      <c r="O650" s="48"/>
    </row>
    <row r="651" spans="5:15" x14ac:dyDescent="0.25">
      <c r="E651" s="80"/>
      <c r="J651" s="48"/>
      <c r="L651" s="48"/>
      <c r="M651" s="48"/>
      <c r="N651" s="48"/>
      <c r="O651" s="48"/>
    </row>
    <row r="652" spans="5:15" x14ac:dyDescent="0.25">
      <c r="E652" s="80"/>
      <c r="J652" s="48"/>
      <c r="L652" s="48"/>
      <c r="M652" s="48"/>
      <c r="N652" s="48"/>
      <c r="O652" s="48"/>
    </row>
    <row r="653" spans="5:15" x14ac:dyDescent="0.25">
      <c r="E653" s="80"/>
      <c r="J653" s="48"/>
      <c r="L653" s="48"/>
      <c r="M653" s="48"/>
      <c r="N653" s="48"/>
      <c r="O653" s="48"/>
    </row>
    <row r="654" spans="5:15" x14ac:dyDescent="0.25">
      <c r="E654" s="80"/>
      <c r="J654" s="48"/>
      <c r="L654" s="48"/>
      <c r="M654" s="48"/>
      <c r="N654" s="48"/>
      <c r="O654" s="48"/>
    </row>
    <row r="655" spans="5:15" x14ac:dyDescent="0.25">
      <c r="E655" s="80"/>
      <c r="J655" s="48"/>
      <c r="L655" s="48"/>
      <c r="M655" s="48"/>
      <c r="N655" s="48"/>
      <c r="O655" s="48"/>
    </row>
    <row r="656" spans="5:15" x14ac:dyDescent="0.25">
      <c r="E656" s="80"/>
      <c r="J656" s="48"/>
      <c r="L656" s="48"/>
      <c r="M656" s="48"/>
      <c r="N656" s="48"/>
      <c r="O656" s="48"/>
    </row>
    <row r="657" spans="5:15" x14ac:dyDescent="0.25">
      <c r="E657" s="80"/>
      <c r="J657" s="48"/>
      <c r="L657" s="48"/>
      <c r="M657" s="48"/>
      <c r="N657" s="48"/>
      <c r="O657" s="48"/>
    </row>
    <row r="658" spans="5:15" x14ac:dyDescent="0.25">
      <c r="E658" s="80"/>
      <c r="J658" s="48"/>
      <c r="L658" s="48"/>
      <c r="M658" s="48"/>
      <c r="N658" s="48"/>
      <c r="O658" s="48"/>
    </row>
    <row r="659" spans="5:15" x14ac:dyDescent="0.25">
      <c r="E659" s="80"/>
      <c r="J659" s="48"/>
      <c r="L659" s="48"/>
      <c r="M659" s="48"/>
      <c r="N659" s="48"/>
      <c r="O659" s="48"/>
    </row>
    <row r="660" spans="5:15" x14ac:dyDescent="0.25">
      <c r="E660" s="80"/>
      <c r="J660" s="48"/>
      <c r="L660" s="48"/>
      <c r="M660" s="48"/>
      <c r="N660" s="48"/>
      <c r="O660" s="48"/>
    </row>
    <row r="661" spans="5:15" x14ac:dyDescent="0.25">
      <c r="E661" s="80"/>
      <c r="J661" s="48"/>
      <c r="L661" s="48"/>
      <c r="M661" s="48"/>
      <c r="N661" s="48"/>
      <c r="O661" s="48"/>
    </row>
    <row r="662" spans="5:15" x14ac:dyDescent="0.25">
      <c r="E662" s="80"/>
      <c r="J662" s="48"/>
      <c r="L662" s="48"/>
      <c r="M662" s="48"/>
      <c r="N662" s="48"/>
      <c r="O662" s="48"/>
    </row>
    <row r="663" spans="5:15" x14ac:dyDescent="0.25">
      <c r="E663" s="80"/>
      <c r="J663" s="48"/>
      <c r="L663" s="48"/>
      <c r="M663" s="48"/>
      <c r="N663" s="48"/>
      <c r="O663" s="48"/>
    </row>
    <row r="664" spans="5:15" x14ac:dyDescent="0.25">
      <c r="E664" s="80"/>
      <c r="J664" s="48"/>
      <c r="L664" s="48"/>
      <c r="M664" s="48"/>
      <c r="N664" s="48"/>
      <c r="O664" s="48"/>
    </row>
    <row r="665" spans="5:15" x14ac:dyDescent="0.25">
      <c r="E665" s="80"/>
      <c r="J665" s="48"/>
      <c r="L665" s="48"/>
      <c r="M665" s="48"/>
      <c r="N665" s="48"/>
      <c r="O665" s="48"/>
    </row>
    <row r="666" spans="5:15" x14ac:dyDescent="0.25">
      <c r="E666" s="80"/>
      <c r="J666" s="48"/>
      <c r="L666" s="48"/>
      <c r="M666" s="48"/>
      <c r="N666" s="48"/>
      <c r="O666" s="48"/>
    </row>
    <row r="667" spans="5:15" x14ac:dyDescent="0.25">
      <c r="E667" s="80"/>
      <c r="J667" s="48"/>
      <c r="L667" s="48"/>
      <c r="M667" s="48"/>
      <c r="N667" s="48"/>
      <c r="O667" s="48"/>
    </row>
    <row r="668" spans="5:15" x14ac:dyDescent="0.25">
      <c r="E668" s="80"/>
      <c r="J668" s="48"/>
      <c r="L668" s="48"/>
      <c r="M668" s="48"/>
      <c r="N668" s="48"/>
      <c r="O668" s="48"/>
    </row>
    <row r="669" spans="5:15" x14ac:dyDescent="0.25">
      <c r="E669" s="80"/>
      <c r="J669" s="48"/>
      <c r="L669" s="48"/>
      <c r="M669" s="48"/>
      <c r="N669" s="48"/>
      <c r="O669" s="48"/>
    </row>
    <row r="670" spans="5:15" x14ac:dyDescent="0.25">
      <c r="E670" s="80"/>
      <c r="J670" s="48"/>
      <c r="L670" s="48"/>
      <c r="M670" s="48"/>
      <c r="N670" s="48"/>
      <c r="O670" s="48"/>
    </row>
    <row r="671" spans="5:15" x14ac:dyDescent="0.25">
      <c r="E671" s="80"/>
      <c r="J671" s="48"/>
      <c r="L671" s="48"/>
      <c r="M671" s="48"/>
      <c r="N671" s="48"/>
      <c r="O671" s="48"/>
    </row>
    <row r="672" spans="5:15" x14ac:dyDescent="0.25">
      <c r="E672" s="80"/>
      <c r="J672" s="48"/>
      <c r="L672" s="48"/>
      <c r="M672" s="48"/>
      <c r="N672" s="48"/>
      <c r="O672" s="48"/>
    </row>
    <row r="673" spans="5:15" x14ac:dyDescent="0.25">
      <c r="E673" s="80"/>
      <c r="J673" s="48"/>
      <c r="L673" s="48"/>
      <c r="M673" s="48"/>
      <c r="N673" s="48"/>
      <c r="O673" s="48"/>
    </row>
    <row r="674" spans="5:15" x14ac:dyDescent="0.25">
      <c r="E674" s="80"/>
      <c r="J674" s="48"/>
      <c r="L674" s="48"/>
      <c r="M674" s="48"/>
      <c r="N674" s="48"/>
      <c r="O674" s="48"/>
    </row>
    <row r="675" spans="5:15" x14ac:dyDescent="0.25">
      <c r="E675" s="80"/>
      <c r="J675" s="48"/>
      <c r="L675" s="48"/>
      <c r="M675" s="48"/>
      <c r="N675" s="48"/>
      <c r="O675" s="48"/>
    </row>
    <row r="676" spans="5:15" x14ac:dyDescent="0.25">
      <c r="E676" s="80"/>
      <c r="J676" s="48"/>
      <c r="L676" s="48"/>
      <c r="M676" s="48"/>
      <c r="N676" s="48"/>
      <c r="O676" s="48"/>
    </row>
    <row r="677" spans="5:15" x14ac:dyDescent="0.25">
      <c r="E677" s="80"/>
      <c r="J677" s="48"/>
      <c r="L677" s="48"/>
      <c r="M677" s="48"/>
      <c r="N677" s="48"/>
      <c r="O677" s="48"/>
    </row>
    <row r="678" spans="5:15" x14ac:dyDescent="0.25">
      <c r="E678" s="80"/>
      <c r="J678" s="48"/>
      <c r="L678" s="48"/>
      <c r="M678" s="48"/>
      <c r="N678" s="48"/>
      <c r="O678" s="48"/>
    </row>
    <row r="679" spans="5:15" x14ac:dyDescent="0.25">
      <c r="E679" s="80"/>
      <c r="J679" s="48"/>
      <c r="L679" s="48"/>
      <c r="M679" s="48"/>
      <c r="N679" s="48"/>
      <c r="O679" s="48"/>
    </row>
    <row r="680" spans="5:15" x14ac:dyDescent="0.25">
      <c r="E680" s="80"/>
      <c r="J680" s="48"/>
      <c r="L680" s="48"/>
      <c r="M680" s="48"/>
      <c r="N680" s="48"/>
      <c r="O680" s="48"/>
    </row>
    <row r="681" spans="5:15" x14ac:dyDescent="0.25">
      <c r="E681" s="80"/>
      <c r="J681" s="48"/>
      <c r="L681" s="48"/>
      <c r="M681" s="48"/>
      <c r="N681" s="48"/>
      <c r="O681" s="48"/>
    </row>
    <row r="682" spans="5:15" x14ac:dyDescent="0.25">
      <c r="E682" s="80"/>
      <c r="J682" s="48"/>
      <c r="L682" s="48"/>
      <c r="M682" s="48"/>
      <c r="N682" s="48"/>
      <c r="O682" s="48"/>
    </row>
    <row r="683" spans="5:15" x14ac:dyDescent="0.25">
      <c r="E683" s="80"/>
      <c r="J683" s="48"/>
      <c r="L683" s="48"/>
      <c r="M683" s="48"/>
      <c r="N683" s="48"/>
      <c r="O683" s="48"/>
    </row>
    <row r="684" spans="5:15" x14ac:dyDescent="0.25">
      <c r="E684" s="80"/>
      <c r="J684" s="48"/>
      <c r="L684" s="48"/>
      <c r="M684" s="48"/>
      <c r="N684" s="48"/>
      <c r="O684" s="48"/>
    </row>
    <row r="685" spans="5:15" x14ac:dyDescent="0.25">
      <c r="E685" s="80"/>
      <c r="J685" s="48"/>
      <c r="L685" s="48"/>
      <c r="M685" s="48"/>
      <c r="N685" s="48"/>
      <c r="O685" s="48"/>
    </row>
    <row r="686" spans="5:15" x14ac:dyDescent="0.25">
      <c r="E686" s="80"/>
      <c r="J686" s="48"/>
      <c r="L686" s="48"/>
      <c r="M686" s="48"/>
      <c r="N686" s="48"/>
      <c r="O686" s="48"/>
    </row>
    <row r="687" spans="5:15" x14ac:dyDescent="0.25">
      <c r="E687" s="80"/>
      <c r="J687" s="48"/>
      <c r="L687" s="48"/>
      <c r="M687" s="48"/>
      <c r="N687" s="48"/>
      <c r="O687" s="48"/>
    </row>
    <row r="688" spans="5:15" x14ac:dyDescent="0.25">
      <c r="E688" s="80"/>
      <c r="J688" s="48"/>
      <c r="L688" s="48"/>
      <c r="M688" s="48"/>
      <c r="N688" s="48"/>
      <c r="O688" s="48"/>
    </row>
    <row r="689" spans="5:15" x14ac:dyDescent="0.25">
      <c r="E689" s="80"/>
      <c r="J689" s="48"/>
      <c r="L689" s="48"/>
      <c r="M689" s="48"/>
      <c r="N689" s="48"/>
      <c r="O689" s="48"/>
    </row>
    <row r="690" spans="5:15" x14ac:dyDescent="0.25">
      <c r="E690" s="80"/>
      <c r="J690" s="48"/>
      <c r="L690" s="48"/>
      <c r="M690" s="48"/>
      <c r="N690" s="48"/>
      <c r="O690" s="48"/>
    </row>
    <row r="691" spans="5:15" x14ac:dyDescent="0.25">
      <c r="E691" s="80"/>
      <c r="J691" s="48"/>
      <c r="L691" s="48"/>
      <c r="M691" s="48"/>
      <c r="N691" s="48"/>
      <c r="O691" s="48"/>
    </row>
    <row r="692" spans="5:15" x14ac:dyDescent="0.25">
      <c r="E692" s="80"/>
      <c r="J692" s="48"/>
      <c r="L692" s="48"/>
      <c r="M692" s="48"/>
      <c r="N692" s="48"/>
      <c r="O692" s="48"/>
    </row>
    <row r="693" spans="5:15" x14ac:dyDescent="0.25">
      <c r="E693" s="80"/>
      <c r="J693" s="48"/>
      <c r="L693" s="48"/>
      <c r="M693" s="48"/>
      <c r="N693" s="48"/>
      <c r="O693" s="48"/>
    </row>
    <row r="694" spans="5:15" x14ac:dyDescent="0.25">
      <c r="E694" s="80"/>
      <c r="J694" s="48"/>
      <c r="L694" s="48"/>
      <c r="M694" s="48"/>
      <c r="N694" s="48"/>
      <c r="O694" s="48"/>
    </row>
    <row r="695" spans="5:15" x14ac:dyDescent="0.25">
      <c r="E695" s="80"/>
      <c r="J695" s="48"/>
      <c r="L695" s="48"/>
      <c r="M695" s="48"/>
      <c r="N695" s="48"/>
      <c r="O695" s="48"/>
    </row>
    <row r="696" spans="5:15" x14ac:dyDescent="0.25">
      <c r="E696" s="80"/>
      <c r="J696" s="48"/>
      <c r="L696" s="48"/>
      <c r="M696" s="48"/>
      <c r="N696" s="48"/>
      <c r="O696" s="48"/>
    </row>
    <row r="697" spans="5:15" x14ac:dyDescent="0.25">
      <c r="E697" s="80"/>
      <c r="J697" s="48"/>
      <c r="L697" s="48"/>
      <c r="M697" s="48"/>
      <c r="N697" s="48"/>
      <c r="O697" s="48"/>
    </row>
    <row r="698" spans="5:15" x14ac:dyDescent="0.25">
      <c r="E698" s="80"/>
      <c r="J698" s="48"/>
      <c r="L698" s="48"/>
      <c r="M698" s="48"/>
      <c r="N698" s="48"/>
      <c r="O698" s="48"/>
    </row>
    <row r="699" spans="5:15" x14ac:dyDescent="0.25">
      <c r="E699" s="80"/>
      <c r="J699" s="48"/>
      <c r="L699" s="48"/>
      <c r="M699" s="48"/>
      <c r="N699" s="48"/>
      <c r="O699" s="48"/>
    </row>
    <row r="700" spans="5:15" x14ac:dyDescent="0.25">
      <c r="E700" s="80"/>
      <c r="J700" s="48"/>
      <c r="L700" s="48"/>
      <c r="M700" s="48"/>
      <c r="N700" s="48"/>
      <c r="O700" s="48"/>
    </row>
    <row r="701" spans="5:15" x14ac:dyDescent="0.25">
      <c r="E701" s="80"/>
      <c r="J701" s="48"/>
      <c r="L701" s="48"/>
      <c r="M701" s="48"/>
      <c r="N701" s="48"/>
      <c r="O701" s="48"/>
    </row>
    <row r="702" spans="5:15" x14ac:dyDescent="0.25">
      <c r="E702" s="80"/>
      <c r="J702" s="48"/>
      <c r="L702" s="48"/>
      <c r="M702" s="48"/>
      <c r="N702" s="48"/>
      <c r="O702" s="48"/>
    </row>
    <row r="703" spans="5:15" x14ac:dyDescent="0.25">
      <c r="E703" s="80"/>
      <c r="J703" s="48"/>
      <c r="L703" s="48"/>
      <c r="M703" s="48"/>
      <c r="N703" s="48"/>
      <c r="O703" s="48"/>
    </row>
    <row r="704" spans="5:15" x14ac:dyDescent="0.25">
      <c r="E704" s="80"/>
      <c r="J704" s="48"/>
      <c r="L704" s="48"/>
      <c r="M704" s="48"/>
      <c r="N704" s="48"/>
      <c r="O704" s="48"/>
    </row>
    <row r="705" spans="5:15" x14ac:dyDescent="0.25">
      <c r="E705" s="80"/>
      <c r="J705" s="48"/>
      <c r="L705" s="48"/>
      <c r="M705" s="48"/>
      <c r="N705" s="48"/>
      <c r="O705" s="48"/>
    </row>
    <row r="706" spans="5:15" x14ac:dyDescent="0.25">
      <c r="E706" s="80"/>
      <c r="J706" s="48"/>
      <c r="L706" s="48"/>
      <c r="M706" s="48"/>
      <c r="N706" s="48"/>
      <c r="O706" s="48"/>
    </row>
    <row r="707" spans="5:15" x14ac:dyDescent="0.25">
      <c r="E707" s="80"/>
      <c r="J707" s="48"/>
      <c r="L707" s="48"/>
      <c r="M707" s="48"/>
      <c r="N707" s="48"/>
      <c r="O707" s="48"/>
    </row>
    <row r="708" spans="5:15" x14ac:dyDescent="0.25">
      <c r="E708" s="80"/>
      <c r="J708" s="48"/>
      <c r="L708" s="48"/>
      <c r="M708" s="48"/>
      <c r="N708" s="48"/>
      <c r="O708" s="48"/>
    </row>
    <row r="709" spans="5:15" x14ac:dyDescent="0.25">
      <c r="E709" s="80"/>
      <c r="J709" s="48"/>
      <c r="L709" s="48"/>
      <c r="M709" s="48"/>
      <c r="N709" s="48"/>
      <c r="O709" s="48"/>
    </row>
    <row r="710" spans="5:15" x14ac:dyDescent="0.25">
      <c r="E710" s="80"/>
      <c r="J710" s="48"/>
      <c r="L710" s="48"/>
      <c r="M710" s="48"/>
      <c r="N710" s="48"/>
      <c r="O710" s="48"/>
    </row>
    <row r="711" spans="5:15" x14ac:dyDescent="0.25">
      <c r="E711" s="80"/>
      <c r="J711" s="48"/>
      <c r="L711" s="48"/>
      <c r="M711" s="48"/>
      <c r="N711" s="48"/>
      <c r="O711" s="48"/>
    </row>
    <row r="712" spans="5:15" x14ac:dyDescent="0.25">
      <c r="E712" s="80"/>
      <c r="J712" s="48"/>
      <c r="L712" s="48"/>
      <c r="M712" s="48"/>
      <c r="N712" s="48"/>
      <c r="O712" s="48"/>
    </row>
    <row r="713" spans="5:15" x14ac:dyDescent="0.25">
      <c r="E713" s="80"/>
      <c r="J713" s="48"/>
      <c r="L713" s="48"/>
      <c r="M713" s="48"/>
      <c r="N713" s="48"/>
      <c r="O713" s="48"/>
    </row>
    <row r="714" spans="5:15" x14ac:dyDescent="0.25">
      <c r="E714" s="80"/>
      <c r="J714" s="48"/>
      <c r="L714" s="48"/>
      <c r="M714" s="48"/>
      <c r="N714" s="48"/>
      <c r="O714" s="48"/>
    </row>
    <row r="715" spans="5:15" x14ac:dyDescent="0.25">
      <c r="E715" s="80"/>
      <c r="J715" s="48"/>
      <c r="L715" s="48"/>
      <c r="M715" s="48"/>
      <c r="N715" s="48"/>
      <c r="O715" s="48"/>
    </row>
    <row r="716" spans="5:15" x14ac:dyDescent="0.25">
      <c r="E716" s="80"/>
      <c r="J716" s="48"/>
      <c r="L716" s="48"/>
      <c r="M716" s="48"/>
      <c r="N716" s="48"/>
      <c r="O716" s="48"/>
    </row>
    <row r="717" spans="5:15" x14ac:dyDescent="0.25">
      <c r="E717" s="80"/>
      <c r="J717" s="48"/>
      <c r="L717" s="48"/>
      <c r="M717" s="48"/>
      <c r="N717" s="48"/>
      <c r="O717" s="48"/>
    </row>
    <row r="718" spans="5:15" x14ac:dyDescent="0.25">
      <c r="E718" s="80"/>
      <c r="J718" s="48"/>
      <c r="L718" s="48"/>
      <c r="M718" s="48"/>
      <c r="N718" s="48"/>
      <c r="O718" s="48"/>
    </row>
    <row r="719" spans="5:15" x14ac:dyDescent="0.25">
      <c r="E719" s="80"/>
      <c r="J719" s="48"/>
      <c r="L719" s="48"/>
      <c r="M719" s="48"/>
      <c r="N719" s="48"/>
      <c r="O719" s="48"/>
    </row>
    <row r="720" spans="5:15" x14ac:dyDescent="0.25">
      <c r="E720" s="80"/>
      <c r="J720" s="48"/>
      <c r="L720" s="48"/>
      <c r="M720" s="48"/>
      <c r="N720" s="48"/>
      <c r="O720" s="48"/>
    </row>
    <row r="721" spans="5:15" x14ac:dyDescent="0.25">
      <c r="E721" s="80"/>
      <c r="J721" s="48"/>
      <c r="L721" s="48"/>
      <c r="M721" s="48"/>
      <c r="N721" s="48"/>
      <c r="O721" s="48"/>
    </row>
    <row r="722" spans="5:15" x14ac:dyDescent="0.25">
      <c r="E722" s="80"/>
      <c r="J722" s="48"/>
      <c r="L722" s="48"/>
      <c r="M722" s="48"/>
      <c r="N722" s="48"/>
      <c r="O722" s="48"/>
    </row>
    <row r="723" spans="5:15" x14ac:dyDescent="0.25">
      <c r="E723" s="80"/>
      <c r="J723" s="48"/>
      <c r="L723" s="48"/>
      <c r="M723" s="48"/>
      <c r="N723" s="48"/>
      <c r="O723" s="48"/>
    </row>
    <row r="724" spans="5:15" x14ac:dyDescent="0.25">
      <c r="E724" s="80"/>
      <c r="J724" s="48"/>
      <c r="L724" s="48"/>
      <c r="M724" s="48"/>
      <c r="N724" s="48"/>
      <c r="O724" s="48"/>
    </row>
    <row r="725" spans="5:15" x14ac:dyDescent="0.25">
      <c r="E725" s="80"/>
      <c r="J725" s="48"/>
      <c r="L725" s="48"/>
      <c r="M725" s="48"/>
      <c r="N725" s="48"/>
      <c r="O725" s="48"/>
    </row>
    <row r="726" spans="5:15" x14ac:dyDescent="0.25">
      <c r="E726" s="80"/>
      <c r="J726" s="48"/>
      <c r="L726" s="48"/>
      <c r="M726" s="48"/>
      <c r="N726" s="48"/>
      <c r="O726" s="48"/>
    </row>
    <row r="727" spans="5:15" x14ac:dyDescent="0.25">
      <c r="E727" s="80"/>
      <c r="J727" s="48"/>
      <c r="L727" s="48"/>
      <c r="M727" s="48"/>
      <c r="N727" s="48"/>
      <c r="O727" s="48"/>
    </row>
    <row r="728" spans="5:15" x14ac:dyDescent="0.25">
      <c r="E728" s="80"/>
      <c r="J728" s="48"/>
      <c r="L728" s="48"/>
      <c r="M728" s="48"/>
      <c r="N728" s="48"/>
      <c r="O728" s="48"/>
    </row>
    <row r="729" spans="5:15" x14ac:dyDescent="0.25">
      <c r="E729" s="80"/>
      <c r="J729" s="48"/>
      <c r="L729" s="48"/>
      <c r="M729" s="48"/>
      <c r="N729" s="48"/>
      <c r="O729" s="48"/>
    </row>
    <row r="730" spans="5:15" x14ac:dyDescent="0.25">
      <c r="E730" s="80"/>
      <c r="J730" s="48"/>
      <c r="L730" s="48"/>
      <c r="M730" s="48"/>
      <c r="N730" s="48"/>
      <c r="O730" s="48"/>
    </row>
    <row r="731" spans="5:15" x14ac:dyDescent="0.25">
      <c r="E731" s="80"/>
      <c r="J731" s="48"/>
      <c r="L731" s="48"/>
      <c r="M731" s="48"/>
      <c r="N731" s="48"/>
      <c r="O731" s="48"/>
    </row>
    <row r="732" spans="5:15" x14ac:dyDescent="0.25">
      <c r="E732" s="80"/>
      <c r="J732" s="48"/>
      <c r="L732" s="48"/>
      <c r="M732" s="48"/>
      <c r="N732" s="48"/>
      <c r="O732" s="48"/>
    </row>
    <row r="733" spans="5:15" x14ac:dyDescent="0.25">
      <c r="E733" s="80"/>
      <c r="J733" s="48"/>
      <c r="L733" s="48"/>
      <c r="M733" s="48"/>
      <c r="N733" s="48"/>
      <c r="O733" s="48"/>
    </row>
    <row r="734" spans="5:15" x14ac:dyDescent="0.25">
      <c r="E734" s="80"/>
      <c r="J734" s="48"/>
      <c r="L734" s="48"/>
      <c r="M734" s="48"/>
      <c r="N734" s="48"/>
      <c r="O734" s="48"/>
    </row>
    <row r="735" spans="5:15" x14ac:dyDescent="0.25">
      <c r="E735" s="80"/>
      <c r="J735" s="48"/>
      <c r="L735" s="48"/>
      <c r="M735" s="48"/>
      <c r="N735" s="48"/>
      <c r="O735" s="48"/>
    </row>
    <row r="736" spans="5:15" x14ac:dyDescent="0.25">
      <c r="E736" s="80"/>
      <c r="J736" s="48"/>
      <c r="L736" s="48"/>
      <c r="M736" s="48"/>
      <c r="N736" s="48"/>
      <c r="O736" s="48"/>
    </row>
    <row r="737" spans="5:15" x14ac:dyDescent="0.25">
      <c r="E737" s="80"/>
      <c r="J737" s="48"/>
      <c r="L737" s="48"/>
      <c r="M737" s="48"/>
      <c r="N737" s="48"/>
      <c r="O737" s="48"/>
    </row>
    <row r="738" spans="5:15" x14ac:dyDescent="0.25">
      <c r="E738" s="80"/>
      <c r="J738" s="48"/>
      <c r="L738" s="48"/>
      <c r="M738" s="48"/>
      <c r="N738" s="48"/>
      <c r="O738" s="48"/>
    </row>
    <row r="739" spans="5:15" x14ac:dyDescent="0.25">
      <c r="E739" s="80"/>
      <c r="J739" s="48"/>
      <c r="L739" s="48"/>
      <c r="M739" s="48"/>
      <c r="N739" s="48"/>
      <c r="O739" s="48"/>
    </row>
    <row r="740" spans="5:15" x14ac:dyDescent="0.25">
      <c r="E740" s="80"/>
      <c r="J740" s="48"/>
      <c r="L740" s="48"/>
      <c r="M740" s="48"/>
      <c r="N740" s="48"/>
      <c r="O740" s="48"/>
    </row>
    <row r="741" spans="5:15" x14ac:dyDescent="0.25">
      <c r="E741" s="80"/>
      <c r="J741" s="48"/>
      <c r="L741" s="48"/>
      <c r="M741" s="48"/>
      <c r="N741" s="48"/>
      <c r="O741" s="48"/>
    </row>
    <row r="742" spans="5:15" x14ac:dyDescent="0.25">
      <c r="E742" s="80"/>
      <c r="J742" s="48"/>
      <c r="L742" s="48"/>
      <c r="M742" s="48"/>
      <c r="N742" s="48"/>
      <c r="O742" s="48"/>
    </row>
    <row r="743" spans="5:15" x14ac:dyDescent="0.25">
      <c r="E743" s="80"/>
      <c r="J743" s="48"/>
      <c r="L743" s="48"/>
      <c r="M743" s="48"/>
      <c r="N743" s="48"/>
      <c r="O743" s="48"/>
    </row>
    <row r="744" spans="5:15" x14ac:dyDescent="0.25">
      <c r="E744" s="80"/>
      <c r="J744" s="48"/>
      <c r="L744" s="48"/>
      <c r="M744" s="48"/>
      <c r="N744" s="48"/>
      <c r="O744" s="48"/>
    </row>
    <row r="745" spans="5:15" x14ac:dyDescent="0.25">
      <c r="E745" s="80"/>
      <c r="J745" s="48"/>
      <c r="L745" s="48"/>
      <c r="M745" s="48"/>
      <c r="N745" s="48"/>
      <c r="O745" s="48"/>
    </row>
    <row r="746" spans="5:15" x14ac:dyDescent="0.25">
      <c r="E746" s="80"/>
      <c r="J746" s="48"/>
      <c r="L746" s="48"/>
      <c r="M746" s="48"/>
      <c r="N746" s="48"/>
      <c r="O746" s="48"/>
    </row>
    <row r="747" spans="5:15" x14ac:dyDescent="0.25">
      <c r="E747" s="80"/>
      <c r="J747" s="48"/>
      <c r="L747" s="48"/>
      <c r="M747" s="48"/>
      <c r="N747" s="48"/>
      <c r="O747" s="48"/>
    </row>
    <row r="748" spans="5:15" x14ac:dyDescent="0.25">
      <c r="E748" s="80"/>
      <c r="J748" s="48"/>
      <c r="L748" s="48"/>
      <c r="M748" s="48"/>
      <c r="N748" s="48"/>
      <c r="O748" s="48"/>
    </row>
    <row r="749" spans="5:15" x14ac:dyDescent="0.25">
      <c r="E749" s="80"/>
      <c r="J749" s="48"/>
      <c r="L749" s="48"/>
      <c r="M749" s="48"/>
      <c r="N749" s="48"/>
      <c r="O749" s="48"/>
    </row>
    <row r="750" spans="5:15" x14ac:dyDescent="0.25">
      <c r="E750" s="80"/>
      <c r="J750" s="48"/>
      <c r="L750" s="48"/>
      <c r="M750" s="48"/>
      <c r="N750" s="48"/>
      <c r="O750" s="48"/>
    </row>
    <row r="751" spans="5:15" x14ac:dyDescent="0.25">
      <c r="E751" s="80"/>
      <c r="J751" s="48"/>
      <c r="L751" s="48"/>
      <c r="M751" s="48"/>
      <c r="N751" s="48"/>
      <c r="O751" s="48"/>
    </row>
    <row r="752" spans="5:15" x14ac:dyDescent="0.25">
      <c r="E752" s="80"/>
      <c r="J752" s="48"/>
      <c r="L752" s="48"/>
      <c r="M752" s="48"/>
      <c r="N752" s="48"/>
      <c r="O752" s="48"/>
    </row>
    <row r="753" spans="5:15" x14ac:dyDescent="0.25">
      <c r="E753" s="80"/>
      <c r="J753" s="48"/>
      <c r="L753" s="48"/>
      <c r="M753" s="48"/>
      <c r="N753" s="48"/>
      <c r="O753" s="48"/>
    </row>
    <row r="754" spans="5:15" x14ac:dyDescent="0.25">
      <c r="E754" s="80"/>
      <c r="J754" s="48"/>
      <c r="L754" s="48"/>
      <c r="M754" s="48"/>
      <c r="N754" s="48"/>
      <c r="O754" s="48"/>
    </row>
    <row r="755" spans="5:15" x14ac:dyDescent="0.25">
      <c r="E755" s="80"/>
      <c r="J755" s="48"/>
      <c r="L755" s="48"/>
      <c r="M755" s="48"/>
      <c r="N755" s="48"/>
      <c r="O755" s="48"/>
    </row>
    <row r="756" spans="5:15" x14ac:dyDescent="0.25">
      <c r="E756" s="80"/>
      <c r="J756" s="48"/>
      <c r="L756" s="48"/>
      <c r="M756" s="48"/>
      <c r="N756" s="48"/>
      <c r="O756" s="48"/>
    </row>
    <row r="757" spans="5:15" x14ac:dyDescent="0.25">
      <c r="E757" s="80"/>
      <c r="J757" s="48"/>
      <c r="L757" s="48"/>
      <c r="M757" s="48"/>
      <c r="N757" s="48"/>
      <c r="O757" s="48"/>
    </row>
    <row r="758" spans="5:15" x14ac:dyDescent="0.25">
      <c r="E758" s="80"/>
      <c r="J758" s="48"/>
      <c r="L758" s="48"/>
      <c r="M758" s="48"/>
      <c r="N758" s="48"/>
      <c r="O758" s="48"/>
    </row>
    <row r="759" spans="5:15" x14ac:dyDescent="0.25">
      <c r="E759" s="80"/>
      <c r="J759" s="48"/>
      <c r="L759" s="48"/>
      <c r="M759" s="48"/>
      <c r="N759" s="48"/>
      <c r="O759" s="48"/>
    </row>
    <row r="760" spans="5:15" x14ac:dyDescent="0.25">
      <c r="E760" s="80"/>
      <c r="J760" s="48"/>
      <c r="L760" s="48"/>
      <c r="M760" s="48"/>
      <c r="N760" s="48"/>
      <c r="O760" s="48"/>
    </row>
    <row r="761" spans="5:15" x14ac:dyDescent="0.25">
      <c r="E761" s="80"/>
      <c r="J761" s="48"/>
      <c r="L761" s="48"/>
      <c r="M761" s="48"/>
      <c r="N761" s="48"/>
      <c r="O761" s="48"/>
    </row>
    <row r="762" spans="5:15" x14ac:dyDescent="0.25">
      <c r="E762" s="80"/>
      <c r="J762" s="48"/>
      <c r="L762" s="48"/>
      <c r="M762" s="48"/>
      <c r="N762" s="48"/>
      <c r="O762" s="48"/>
    </row>
    <row r="763" spans="5:15" x14ac:dyDescent="0.25">
      <c r="E763" s="80"/>
      <c r="J763" s="48"/>
      <c r="L763" s="48"/>
      <c r="M763" s="48"/>
      <c r="N763" s="48"/>
      <c r="O763" s="48"/>
    </row>
    <row r="764" spans="5:15" x14ac:dyDescent="0.25">
      <c r="E764" s="80"/>
      <c r="J764" s="48"/>
      <c r="L764" s="48"/>
      <c r="M764" s="48"/>
      <c r="N764" s="48"/>
      <c r="O764" s="48"/>
    </row>
    <row r="765" spans="5:15" x14ac:dyDescent="0.25">
      <c r="E765" s="80"/>
      <c r="J765" s="48"/>
      <c r="L765" s="48"/>
      <c r="M765" s="48"/>
      <c r="N765" s="48"/>
      <c r="O765" s="48"/>
    </row>
    <row r="766" spans="5:15" x14ac:dyDescent="0.25">
      <c r="E766" s="80"/>
      <c r="J766" s="48"/>
      <c r="L766" s="48"/>
      <c r="M766" s="48"/>
      <c r="N766" s="48"/>
      <c r="O766" s="48"/>
    </row>
    <row r="767" spans="5:15" x14ac:dyDescent="0.25">
      <c r="E767" s="80"/>
      <c r="J767" s="48"/>
      <c r="L767" s="48"/>
      <c r="M767" s="48"/>
      <c r="N767" s="48"/>
      <c r="O767" s="48"/>
    </row>
    <row r="768" spans="5:15" x14ac:dyDescent="0.25">
      <c r="E768" s="80"/>
      <c r="J768" s="48"/>
      <c r="L768" s="48"/>
      <c r="M768" s="48"/>
      <c r="N768" s="48"/>
      <c r="O768" s="48"/>
    </row>
    <row r="769" spans="5:15" x14ac:dyDescent="0.25">
      <c r="E769" s="80"/>
      <c r="J769" s="48"/>
      <c r="L769" s="48"/>
      <c r="M769" s="48"/>
      <c r="N769" s="48"/>
      <c r="O769" s="48"/>
    </row>
    <row r="770" spans="5:15" x14ac:dyDescent="0.25">
      <c r="E770" s="80"/>
      <c r="J770" s="48"/>
      <c r="L770" s="48"/>
      <c r="M770" s="48"/>
      <c r="N770" s="48"/>
      <c r="O770" s="48"/>
    </row>
    <row r="771" spans="5:15" x14ac:dyDescent="0.25">
      <c r="E771" s="80"/>
      <c r="J771" s="48"/>
      <c r="L771" s="48"/>
      <c r="M771" s="48"/>
      <c r="N771" s="48"/>
      <c r="O771" s="48"/>
    </row>
    <row r="772" spans="5:15" x14ac:dyDescent="0.25">
      <c r="E772" s="80"/>
      <c r="J772" s="48"/>
      <c r="L772" s="48"/>
      <c r="M772" s="48"/>
      <c r="N772" s="48"/>
      <c r="O772" s="48"/>
    </row>
    <row r="773" spans="5:15" x14ac:dyDescent="0.25">
      <c r="E773" s="80"/>
      <c r="J773" s="48"/>
      <c r="L773" s="48"/>
      <c r="M773" s="48"/>
      <c r="N773" s="48"/>
      <c r="O773" s="48"/>
    </row>
    <row r="774" spans="5:15" x14ac:dyDescent="0.25">
      <c r="E774" s="80"/>
      <c r="J774" s="48"/>
      <c r="L774" s="48"/>
      <c r="M774" s="48"/>
      <c r="N774" s="48"/>
      <c r="O774" s="48"/>
    </row>
    <row r="775" spans="5:15" x14ac:dyDescent="0.25">
      <c r="E775" s="80"/>
      <c r="J775" s="48"/>
      <c r="L775" s="48"/>
      <c r="M775" s="48"/>
      <c r="N775" s="48"/>
      <c r="O775" s="48"/>
    </row>
    <row r="776" spans="5:15" x14ac:dyDescent="0.25">
      <c r="E776" s="80"/>
      <c r="J776" s="48"/>
      <c r="L776" s="48"/>
      <c r="M776" s="48"/>
      <c r="N776" s="48"/>
      <c r="O776" s="48"/>
    </row>
    <row r="777" spans="5:15" x14ac:dyDescent="0.25">
      <c r="E777" s="80"/>
      <c r="J777" s="48"/>
      <c r="L777" s="48"/>
      <c r="M777" s="48"/>
      <c r="N777" s="48"/>
      <c r="O777" s="48"/>
    </row>
    <row r="778" spans="5:15" x14ac:dyDescent="0.25">
      <c r="E778" s="80"/>
      <c r="J778" s="48"/>
      <c r="L778" s="48"/>
      <c r="M778" s="48"/>
      <c r="N778" s="48"/>
      <c r="O778" s="48"/>
    </row>
    <row r="779" spans="5:15" x14ac:dyDescent="0.25">
      <c r="E779" s="80"/>
      <c r="J779" s="48"/>
      <c r="L779" s="48"/>
      <c r="M779" s="48"/>
      <c r="N779" s="48"/>
      <c r="O779" s="48"/>
    </row>
    <row r="780" spans="5:15" x14ac:dyDescent="0.25">
      <c r="E780" s="80"/>
      <c r="J780" s="48"/>
      <c r="L780" s="48"/>
      <c r="M780" s="48"/>
      <c r="N780" s="48"/>
      <c r="O780" s="48"/>
    </row>
    <row r="781" spans="5:15" x14ac:dyDescent="0.25">
      <c r="E781" s="80"/>
      <c r="J781" s="48"/>
      <c r="L781" s="48"/>
      <c r="M781" s="48"/>
      <c r="N781" s="48"/>
      <c r="O781" s="48"/>
    </row>
    <row r="782" spans="5:15" x14ac:dyDescent="0.25">
      <c r="E782" s="80"/>
      <c r="J782" s="48"/>
      <c r="L782" s="48"/>
      <c r="M782" s="48"/>
      <c r="N782" s="48"/>
      <c r="O782" s="48"/>
    </row>
    <row r="783" spans="5:15" x14ac:dyDescent="0.25">
      <c r="E783" s="80"/>
      <c r="J783" s="48"/>
      <c r="L783" s="48"/>
      <c r="M783" s="48"/>
      <c r="N783" s="48"/>
      <c r="O783" s="48"/>
    </row>
    <row r="784" spans="5:15" x14ac:dyDescent="0.25">
      <c r="E784" s="80"/>
      <c r="J784" s="48"/>
      <c r="L784" s="48"/>
      <c r="M784" s="48"/>
      <c r="N784" s="48"/>
      <c r="O784" s="48"/>
    </row>
    <row r="785" spans="5:15" x14ac:dyDescent="0.25">
      <c r="E785" s="80"/>
      <c r="J785" s="48"/>
      <c r="L785" s="48"/>
      <c r="M785" s="48"/>
      <c r="N785" s="48"/>
      <c r="O785" s="48"/>
    </row>
    <row r="786" spans="5:15" x14ac:dyDescent="0.25">
      <c r="E786" s="80"/>
      <c r="J786" s="48"/>
      <c r="L786" s="48"/>
      <c r="M786" s="48"/>
      <c r="N786" s="48"/>
      <c r="O786" s="48"/>
    </row>
    <row r="787" spans="5:15" x14ac:dyDescent="0.25">
      <c r="E787" s="80"/>
      <c r="J787" s="48"/>
      <c r="L787" s="48"/>
      <c r="M787" s="48"/>
      <c r="N787" s="48"/>
      <c r="O787" s="48"/>
    </row>
    <row r="788" spans="5:15" x14ac:dyDescent="0.25">
      <c r="E788" s="80"/>
      <c r="J788" s="48"/>
      <c r="L788" s="48"/>
      <c r="M788" s="48"/>
      <c r="N788" s="48"/>
      <c r="O788" s="48"/>
    </row>
    <row r="789" spans="5:15" x14ac:dyDescent="0.25">
      <c r="E789" s="80"/>
      <c r="J789" s="48"/>
      <c r="L789" s="48"/>
      <c r="M789" s="48"/>
      <c r="N789" s="48"/>
      <c r="O789" s="48"/>
    </row>
    <row r="790" spans="5:15" x14ac:dyDescent="0.25">
      <c r="E790" s="80"/>
      <c r="J790" s="48"/>
      <c r="L790" s="48"/>
      <c r="M790" s="48"/>
      <c r="N790" s="48"/>
      <c r="O790" s="48"/>
    </row>
    <row r="791" spans="5:15" x14ac:dyDescent="0.25">
      <c r="E791" s="80"/>
      <c r="J791" s="48"/>
      <c r="L791" s="48"/>
      <c r="M791" s="48"/>
      <c r="N791" s="48"/>
      <c r="O791" s="48"/>
    </row>
    <row r="792" spans="5:15" x14ac:dyDescent="0.25">
      <c r="E792" s="80"/>
      <c r="J792" s="48"/>
      <c r="L792" s="48"/>
      <c r="M792" s="48"/>
      <c r="N792" s="48"/>
      <c r="O792" s="48"/>
    </row>
    <row r="793" spans="5:15" x14ac:dyDescent="0.25">
      <c r="E793" s="80"/>
      <c r="J793" s="48"/>
      <c r="L793" s="48"/>
      <c r="M793" s="48"/>
      <c r="N793" s="48"/>
      <c r="O793" s="48"/>
    </row>
    <row r="794" spans="5:15" x14ac:dyDescent="0.25">
      <c r="E794" s="80"/>
      <c r="J794" s="48"/>
      <c r="L794" s="48"/>
      <c r="M794" s="48"/>
      <c r="N794" s="48"/>
      <c r="O794" s="48"/>
    </row>
    <row r="795" spans="5:15" x14ac:dyDescent="0.25">
      <c r="E795" s="80"/>
      <c r="J795" s="48"/>
      <c r="L795" s="48"/>
      <c r="M795" s="48"/>
      <c r="N795" s="48"/>
      <c r="O795" s="48"/>
    </row>
    <row r="796" spans="5:15" x14ac:dyDescent="0.25">
      <c r="E796" s="80"/>
      <c r="J796" s="48"/>
      <c r="L796" s="48"/>
      <c r="M796" s="48"/>
      <c r="N796" s="48"/>
      <c r="O796" s="48"/>
    </row>
    <row r="797" spans="5:15" x14ac:dyDescent="0.25">
      <c r="E797" s="80"/>
      <c r="J797" s="48"/>
      <c r="L797" s="48"/>
      <c r="M797" s="48"/>
      <c r="N797" s="48"/>
      <c r="O797" s="48"/>
    </row>
    <row r="798" spans="5:15" x14ac:dyDescent="0.25">
      <c r="E798" s="80"/>
      <c r="J798" s="48"/>
      <c r="L798" s="48"/>
      <c r="M798" s="48"/>
      <c r="N798" s="48"/>
      <c r="O798" s="48"/>
    </row>
    <row r="799" spans="5:15" x14ac:dyDescent="0.25">
      <c r="E799" s="80"/>
      <c r="J799" s="48"/>
      <c r="L799" s="48"/>
      <c r="M799" s="48"/>
      <c r="N799" s="48"/>
      <c r="O799" s="48"/>
    </row>
    <row r="800" spans="5:15" x14ac:dyDescent="0.25">
      <c r="E800" s="80"/>
      <c r="J800" s="48"/>
      <c r="L800" s="48"/>
      <c r="M800" s="48"/>
      <c r="N800" s="48"/>
      <c r="O800" s="48"/>
    </row>
    <row r="801" spans="5:15" x14ac:dyDescent="0.25">
      <c r="E801" s="80"/>
      <c r="J801" s="48"/>
      <c r="L801" s="48"/>
      <c r="M801" s="48"/>
      <c r="N801" s="48"/>
      <c r="O801" s="48"/>
    </row>
    <row r="802" spans="5:15" x14ac:dyDescent="0.25">
      <c r="E802" s="80"/>
      <c r="J802" s="48"/>
      <c r="L802" s="48"/>
      <c r="M802" s="48"/>
      <c r="N802" s="48"/>
      <c r="O802" s="48"/>
    </row>
    <row r="803" spans="5:15" x14ac:dyDescent="0.25">
      <c r="E803" s="80"/>
      <c r="J803" s="48"/>
      <c r="L803" s="48"/>
      <c r="M803" s="48"/>
      <c r="N803" s="48"/>
      <c r="O803" s="48"/>
    </row>
    <row r="804" spans="5:15" x14ac:dyDescent="0.25">
      <c r="E804" s="80"/>
      <c r="J804" s="48"/>
      <c r="L804" s="48"/>
      <c r="M804" s="48"/>
      <c r="N804" s="48"/>
      <c r="O804" s="48"/>
    </row>
    <row r="805" spans="5:15" x14ac:dyDescent="0.25">
      <c r="E805" s="80"/>
      <c r="J805" s="48"/>
      <c r="L805" s="48"/>
      <c r="M805" s="48"/>
      <c r="N805" s="48"/>
      <c r="O805" s="48"/>
    </row>
    <row r="806" spans="5:15" x14ac:dyDescent="0.25">
      <c r="E806" s="80"/>
      <c r="J806" s="48"/>
      <c r="L806" s="48"/>
      <c r="M806" s="48"/>
      <c r="N806" s="48"/>
      <c r="O806" s="48"/>
    </row>
    <row r="807" spans="5:15" x14ac:dyDescent="0.25">
      <c r="E807" s="80"/>
      <c r="J807" s="48"/>
      <c r="L807" s="48"/>
      <c r="M807" s="48"/>
      <c r="N807" s="48"/>
      <c r="O807" s="48"/>
    </row>
    <row r="808" spans="5:15" x14ac:dyDescent="0.25">
      <c r="E808" s="80"/>
      <c r="J808" s="48"/>
      <c r="L808" s="48"/>
      <c r="M808" s="48"/>
      <c r="N808" s="48"/>
      <c r="O808" s="48"/>
    </row>
    <row r="809" spans="5:15" x14ac:dyDescent="0.25">
      <c r="E809" s="80"/>
      <c r="J809" s="48"/>
      <c r="L809" s="48"/>
      <c r="M809" s="48"/>
      <c r="N809" s="48"/>
      <c r="O809" s="48"/>
    </row>
    <row r="810" spans="5:15" x14ac:dyDescent="0.25">
      <c r="E810" s="80"/>
      <c r="J810" s="48"/>
      <c r="L810" s="48"/>
      <c r="M810" s="48"/>
      <c r="N810" s="48"/>
      <c r="O810" s="48"/>
    </row>
    <row r="811" spans="5:15" x14ac:dyDescent="0.25">
      <c r="E811" s="80"/>
      <c r="J811" s="48"/>
      <c r="L811" s="48"/>
      <c r="M811" s="48"/>
      <c r="N811" s="48"/>
      <c r="O811" s="48"/>
    </row>
    <row r="812" spans="5:15" x14ac:dyDescent="0.25">
      <c r="E812" s="80"/>
      <c r="J812" s="48"/>
      <c r="L812" s="48"/>
      <c r="M812" s="48"/>
      <c r="N812" s="48"/>
      <c r="O812" s="48"/>
    </row>
    <row r="813" spans="5:15" x14ac:dyDescent="0.25">
      <c r="E813" s="80"/>
      <c r="J813" s="48"/>
      <c r="L813" s="48"/>
      <c r="M813" s="48"/>
      <c r="N813" s="48"/>
      <c r="O813" s="48"/>
    </row>
    <row r="814" spans="5:15" x14ac:dyDescent="0.25">
      <c r="E814" s="80"/>
      <c r="J814" s="48"/>
      <c r="L814" s="48"/>
      <c r="M814" s="48"/>
      <c r="N814" s="48"/>
      <c r="O814" s="48"/>
    </row>
    <row r="815" spans="5:15" x14ac:dyDescent="0.25">
      <c r="E815" s="80"/>
      <c r="J815" s="48"/>
      <c r="L815" s="48"/>
      <c r="M815" s="48"/>
      <c r="N815" s="48"/>
      <c r="O815" s="48"/>
    </row>
    <row r="816" spans="5:15" x14ac:dyDescent="0.25">
      <c r="E816" s="80"/>
      <c r="J816" s="48"/>
      <c r="L816" s="48"/>
      <c r="M816" s="48"/>
      <c r="N816" s="48"/>
      <c r="O816" s="48"/>
    </row>
    <row r="817" spans="5:15" x14ac:dyDescent="0.25">
      <c r="E817" s="80"/>
      <c r="J817" s="48"/>
      <c r="L817" s="48"/>
      <c r="M817" s="48"/>
      <c r="N817" s="48"/>
      <c r="O817" s="48"/>
    </row>
    <row r="818" spans="5:15" x14ac:dyDescent="0.25">
      <c r="E818" s="80"/>
      <c r="J818" s="48"/>
      <c r="L818" s="48"/>
      <c r="M818" s="48"/>
      <c r="N818" s="48"/>
      <c r="O818" s="48"/>
    </row>
    <row r="819" spans="5:15" x14ac:dyDescent="0.25">
      <c r="E819" s="80"/>
      <c r="J819" s="48"/>
      <c r="L819" s="48"/>
      <c r="M819" s="48"/>
      <c r="N819" s="48"/>
      <c r="O819" s="48"/>
    </row>
    <row r="820" spans="5:15" x14ac:dyDescent="0.25">
      <c r="E820" s="80"/>
      <c r="J820" s="48"/>
      <c r="L820" s="48"/>
      <c r="M820" s="48"/>
      <c r="N820" s="48"/>
      <c r="O820" s="48"/>
    </row>
    <row r="821" spans="5:15" x14ac:dyDescent="0.25">
      <c r="E821" s="80"/>
      <c r="J821" s="48"/>
      <c r="L821" s="48"/>
      <c r="M821" s="48"/>
      <c r="N821" s="48"/>
      <c r="O821" s="48"/>
    </row>
    <row r="822" spans="5:15" x14ac:dyDescent="0.25">
      <c r="E822" s="80"/>
      <c r="J822" s="48"/>
      <c r="L822" s="48"/>
      <c r="M822" s="48"/>
      <c r="N822" s="48"/>
      <c r="O822" s="48"/>
    </row>
    <row r="823" spans="5:15" x14ac:dyDescent="0.25">
      <c r="E823" s="80"/>
      <c r="J823" s="48"/>
      <c r="L823" s="48"/>
      <c r="M823" s="48"/>
      <c r="N823" s="48"/>
      <c r="O823" s="48"/>
    </row>
    <row r="824" spans="5:15" x14ac:dyDescent="0.25">
      <c r="E824" s="80"/>
      <c r="J824" s="48"/>
      <c r="L824" s="48"/>
      <c r="M824" s="48"/>
      <c r="N824" s="48"/>
      <c r="O824" s="48"/>
    </row>
    <row r="825" spans="5:15" x14ac:dyDescent="0.25">
      <c r="E825" s="80"/>
      <c r="J825" s="48"/>
      <c r="L825" s="48"/>
      <c r="M825" s="48"/>
      <c r="N825" s="48"/>
      <c r="O825" s="48"/>
    </row>
    <row r="826" spans="5:15" x14ac:dyDescent="0.25">
      <c r="E826" s="80"/>
      <c r="J826" s="48"/>
      <c r="L826" s="48"/>
      <c r="M826" s="48"/>
      <c r="N826" s="48"/>
      <c r="O826" s="48"/>
    </row>
    <row r="827" spans="5:15" x14ac:dyDescent="0.25">
      <c r="E827" s="80"/>
      <c r="J827" s="48"/>
      <c r="L827" s="48"/>
      <c r="M827" s="48"/>
      <c r="N827" s="48"/>
      <c r="O827" s="48"/>
    </row>
    <row r="828" spans="5:15" x14ac:dyDescent="0.25">
      <c r="E828" s="80"/>
      <c r="J828" s="48"/>
      <c r="L828" s="48"/>
      <c r="M828" s="48"/>
      <c r="N828" s="48"/>
      <c r="O828" s="48"/>
    </row>
    <row r="829" spans="5:15" x14ac:dyDescent="0.25">
      <c r="E829" s="80"/>
      <c r="J829" s="48"/>
      <c r="L829" s="48"/>
      <c r="M829" s="48"/>
      <c r="N829" s="48"/>
      <c r="O829" s="48"/>
    </row>
    <row r="830" spans="5:15" x14ac:dyDescent="0.25">
      <c r="E830" s="80"/>
      <c r="J830" s="48"/>
      <c r="L830" s="48"/>
      <c r="M830" s="48"/>
      <c r="N830" s="48"/>
      <c r="O830" s="48"/>
    </row>
    <row r="831" spans="5:15" x14ac:dyDescent="0.25">
      <c r="E831" s="80"/>
      <c r="J831" s="48"/>
      <c r="L831" s="48"/>
      <c r="M831" s="48"/>
      <c r="N831" s="48"/>
      <c r="O831" s="48"/>
    </row>
    <row r="832" spans="5:15" x14ac:dyDescent="0.25">
      <c r="E832" s="80"/>
      <c r="J832" s="48"/>
      <c r="L832" s="48"/>
      <c r="M832" s="48"/>
      <c r="N832" s="48"/>
      <c r="O832" s="48"/>
    </row>
    <row r="833" spans="5:15" x14ac:dyDescent="0.25">
      <c r="E833" s="80"/>
      <c r="J833" s="48"/>
      <c r="L833" s="48"/>
      <c r="M833" s="48"/>
      <c r="N833" s="48"/>
      <c r="O833" s="48"/>
    </row>
    <row r="834" spans="5:15" x14ac:dyDescent="0.25">
      <c r="E834" s="80"/>
      <c r="J834" s="48"/>
      <c r="L834" s="48"/>
      <c r="M834" s="48"/>
      <c r="N834" s="48"/>
      <c r="O834" s="48"/>
    </row>
    <row r="835" spans="5:15" x14ac:dyDescent="0.25">
      <c r="E835" s="80"/>
      <c r="J835" s="48"/>
      <c r="L835" s="48"/>
      <c r="M835" s="48"/>
      <c r="N835" s="48"/>
      <c r="O835" s="48"/>
    </row>
    <row r="836" spans="5:15" x14ac:dyDescent="0.25">
      <c r="E836" s="80"/>
      <c r="J836" s="48"/>
      <c r="L836" s="48"/>
      <c r="M836" s="48"/>
      <c r="N836" s="48"/>
      <c r="O836" s="48"/>
    </row>
    <row r="837" spans="5:15" x14ac:dyDescent="0.25">
      <c r="E837" s="80"/>
      <c r="J837" s="48"/>
      <c r="L837" s="48"/>
      <c r="M837" s="48"/>
      <c r="N837" s="48"/>
      <c r="O837" s="48"/>
    </row>
    <row r="838" spans="5:15" x14ac:dyDescent="0.25">
      <c r="E838" s="80"/>
      <c r="J838" s="48"/>
      <c r="L838" s="48"/>
      <c r="M838" s="48"/>
      <c r="N838" s="48"/>
      <c r="O838" s="48"/>
    </row>
    <row r="839" spans="5:15" x14ac:dyDescent="0.25">
      <c r="E839" s="80"/>
      <c r="J839" s="48"/>
      <c r="L839" s="48"/>
      <c r="M839" s="48"/>
      <c r="N839" s="48"/>
      <c r="O839" s="48"/>
    </row>
    <row r="840" spans="5:15" x14ac:dyDescent="0.25">
      <c r="E840" s="80"/>
      <c r="J840" s="48"/>
      <c r="L840" s="48"/>
      <c r="M840" s="48"/>
      <c r="N840" s="48"/>
      <c r="O840" s="48"/>
    </row>
    <row r="841" spans="5:15" x14ac:dyDescent="0.25">
      <c r="E841" s="80"/>
      <c r="J841" s="48"/>
      <c r="L841" s="48"/>
      <c r="M841" s="48"/>
      <c r="N841" s="48"/>
      <c r="O841" s="48"/>
    </row>
    <row r="842" spans="5:15" x14ac:dyDescent="0.25">
      <c r="E842" s="80"/>
      <c r="J842" s="48"/>
      <c r="L842" s="48"/>
      <c r="M842" s="48"/>
      <c r="N842" s="48"/>
      <c r="O842" s="48"/>
    </row>
    <row r="843" spans="5:15" x14ac:dyDescent="0.25">
      <c r="E843" s="80"/>
      <c r="J843" s="48"/>
      <c r="L843" s="48"/>
      <c r="M843" s="48"/>
      <c r="N843" s="48"/>
      <c r="O843" s="48"/>
    </row>
    <row r="844" spans="5:15" x14ac:dyDescent="0.25">
      <c r="E844" s="80"/>
      <c r="J844" s="48"/>
      <c r="L844" s="48"/>
      <c r="M844" s="48"/>
      <c r="N844" s="48"/>
      <c r="O844" s="48"/>
    </row>
    <row r="845" spans="5:15" x14ac:dyDescent="0.25">
      <c r="E845" s="80"/>
      <c r="J845" s="48"/>
      <c r="L845" s="48"/>
      <c r="M845" s="48"/>
      <c r="N845" s="48"/>
      <c r="O845" s="48"/>
    </row>
    <row r="846" spans="5:15" x14ac:dyDescent="0.25">
      <c r="E846" s="80"/>
      <c r="J846" s="48"/>
      <c r="L846" s="48"/>
      <c r="M846" s="48"/>
      <c r="N846" s="48"/>
      <c r="O846" s="48"/>
    </row>
    <row r="847" spans="5:15" x14ac:dyDescent="0.25">
      <c r="E847" s="80"/>
      <c r="J847" s="48"/>
      <c r="L847" s="48"/>
      <c r="M847" s="48"/>
      <c r="N847" s="48"/>
      <c r="O847" s="48"/>
    </row>
    <row r="848" spans="5:15" x14ac:dyDescent="0.25">
      <c r="E848" s="80"/>
      <c r="J848" s="48"/>
      <c r="L848" s="48"/>
      <c r="M848" s="48"/>
      <c r="N848" s="48"/>
      <c r="O848" s="48"/>
    </row>
    <row r="849" spans="5:15" x14ac:dyDescent="0.25">
      <c r="E849" s="80"/>
      <c r="J849" s="48"/>
      <c r="L849" s="48"/>
      <c r="M849" s="48"/>
      <c r="N849" s="48"/>
      <c r="O849" s="48"/>
    </row>
    <row r="850" spans="5:15" x14ac:dyDescent="0.25">
      <c r="E850" s="80"/>
      <c r="J850" s="48"/>
      <c r="L850" s="48"/>
      <c r="M850" s="48"/>
      <c r="N850" s="48"/>
      <c r="O850" s="48"/>
    </row>
    <row r="851" spans="5:15" x14ac:dyDescent="0.25">
      <c r="E851" s="80"/>
      <c r="J851" s="48"/>
      <c r="L851" s="48"/>
      <c r="M851" s="48"/>
      <c r="N851" s="48"/>
      <c r="O851" s="48"/>
    </row>
    <row r="852" spans="5:15" x14ac:dyDescent="0.25">
      <c r="E852" s="80"/>
      <c r="J852" s="48"/>
      <c r="L852" s="48"/>
      <c r="M852" s="48"/>
      <c r="N852" s="48"/>
      <c r="O852" s="48"/>
    </row>
    <row r="853" spans="5:15" x14ac:dyDescent="0.25">
      <c r="E853" s="80"/>
      <c r="J853" s="48"/>
      <c r="L853" s="48"/>
      <c r="M853" s="48"/>
      <c r="N853" s="48"/>
      <c r="O853" s="48"/>
    </row>
    <row r="854" spans="5:15" x14ac:dyDescent="0.25">
      <c r="E854" s="80"/>
      <c r="J854" s="48"/>
      <c r="L854" s="48"/>
      <c r="M854" s="48"/>
      <c r="N854" s="48"/>
      <c r="O854" s="48"/>
    </row>
    <row r="855" spans="5:15" x14ac:dyDescent="0.25">
      <c r="E855" s="80"/>
      <c r="J855" s="48"/>
      <c r="L855" s="48"/>
      <c r="M855" s="48"/>
      <c r="N855" s="48"/>
      <c r="O855" s="48"/>
    </row>
    <row r="856" spans="5:15" x14ac:dyDescent="0.25">
      <c r="E856" s="80"/>
      <c r="J856" s="48"/>
      <c r="L856" s="48"/>
      <c r="M856" s="48"/>
      <c r="N856" s="48"/>
      <c r="O856" s="48"/>
    </row>
    <row r="857" spans="5:15" x14ac:dyDescent="0.25">
      <c r="E857" s="80"/>
      <c r="J857" s="48"/>
      <c r="L857" s="48"/>
      <c r="M857" s="48"/>
      <c r="N857" s="48"/>
      <c r="O857" s="48"/>
    </row>
    <row r="858" spans="5:15" x14ac:dyDescent="0.25">
      <c r="E858" s="80"/>
      <c r="J858" s="48"/>
      <c r="L858" s="48"/>
      <c r="M858" s="48"/>
      <c r="N858" s="48"/>
      <c r="O858" s="48"/>
    </row>
    <row r="859" spans="5:15" x14ac:dyDescent="0.25">
      <c r="E859" s="80"/>
      <c r="J859" s="48"/>
      <c r="L859" s="48"/>
      <c r="M859" s="48"/>
      <c r="N859" s="48"/>
      <c r="O859" s="48"/>
    </row>
    <row r="860" spans="5:15" x14ac:dyDescent="0.25">
      <c r="E860" s="80"/>
      <c r="J860" s="48"/>
      <c r="L860" s="48"/>
      <c r="M860" s="48"/>
      <c r="N860" s="48"/>
      <c r="O860" s="48"/>
    </row>
    <row r="861" spans="5:15" x14ac:dyDescent="0.25">
      <c r="E861" s="80"/>
      <c r="J861" s="48"/>
      <c r="L861" s="48"/>
      <c r="M861" s="48"/>
      <c r="N861" s="48"/>
      <c r="O861" s="48"/>
    </row>
    <row r="862" spans="5:15" x14ac:dyDescent="0.25">
      <c r="E862" s="80"/>
      <c r="J862" s="48"/>
      <c r="L862" s="48"/>
      <c r="M862" s="48"/>
      <c r="N862" s="48"/>
      <c r="O862" s="48"/>
    </row>
    <row r="863" spans="5:15" x14ac:dyDescent="0.25">
      <c r="E863" s="80"/>
      <c r="J863" s="48"/>
      <c r="L863" s="48"/>
      <c r="M863" s="48"/>
      <c r="N863" s="48"/>
      <c r="O863" s="48"/>
    </row>
    <row r="864" spans="5:15" x14ac:dyDescent="0.25">
      <c r="E864" s="80"/>
      <c r="J864" s="48"/>
      <c r="L864" s="48"/>
      <c r="M864" s="48"/>
      <c r="N864" s="48"/>
      <c r="O864" s="48"/>
    </row>
    <row r="865" spans="5:15" x14ac:dyDescent="0.25">
      <c r="E865" s="80"/>
      <c r="J865" s="48"/>
      <c r="L865" s="48"/>
      <c r="M865" s="48"/>
      <c r="N865" s="48"/>
      <c r="O865" s="48"/>
    </row>
    <row r="866" spans="5:15" x14ac:dyDescent="0.25">
      <c r="E866" s="80"/>
      <c r="J866" s="48"/>
      <c r="L866" s="48"/>
      <c r="M866" s="48"/>
      <c r="N866" s="48"/>
      <c r="O866" s="48"/>
    </row>
    <row r="867" spans="5:15" x14ac:dyDescent="0.25">
      <c r="E867" s="80"/>
      <c r="J867" s="48"/>
      <c r="L867" s="48"/>
      <c r="M867" s="48"/>
      <c r="N867" s="48"/>
      <c r="O867" s="48"/>
    </row>
    <row r="868" spans="5:15" x14ac:dyDescent="0.25">
      <c r="E868" s="80"/>
      <c r="J868" s="48"/>
      <c r="L868" s="48"/>
      <c r="M868" s="48"/>
      <c r="N868" s="48"/>
      <c r="O868" s="48"/>
    </row>
    <row r="869" spans="5:15" x14ac:dyDescent="0.25">
      <c r="E869" s="80"/>
      <c r="J869" s="48"/>
      <c r="L869" s="48"/>
      <c r="M869" s="48"/>
      <c r="N869" s="48"/>
      <c r="O869" s="48"/>
    </row>
    <row r="870" spans="5:15" x14ac:dyDescent="0.25">
      <c r="E870" s="80"/>
      <c r="J870" s="48"/>
      <c r="L870" s="48"/>
      <c r="M870" s="48"/>
      <c r="N870" s="48"/>
      <c r="O870" s="48"/>
    </row>
    <row r="871" spans="5:15" x14ac:dyDescent="0.25">
      <c r="E871" s="80"/>
      <c r="J871" s="48"/>
      <c r="L871" s="48"/>
      <c r="M871" s="48"/>
      <c r="N871" s="48"/>
      <c r="O871" s="48"/>
    </row>
    <row r="872" spans="5:15" x14ac:dyDescent="0.25">
      <c r="E872" s="80"/>
      <c r="J872" s="48"/>
      <c r="L872" s="48"/>
      <c r="M872" s="48"/>
      <c r="N872" s="48"/>
      <c r="O872" s="48"/>
    </row>
    <row r="873" spans="5:15" x14ac:dyDescent="0.25">
      <c r="E873" s="80"/>
      <c r="J873" s="48"/>
      <c r="L873" s="48"/>
      <c r="M873" s="48"/>
      <c r="N873" s="48"/>
      <c r="O873" s="48"/>
    </row>
    <row r="874" spans="5:15" x14ac:dyDescent="0.25">
      <c r="E874" s="80"/>
      <c r="J874" s="48"/>
      <c r="L874" s="48"/>
      <c r="M874" s="48"/>
      <c r="N874" s="48"/>
      <c r="O874" s="48"/>
    </row>
    <row r="875" spans="5:15" x14ac:dyDescent="0.25">
      <c r="E875" s="80"/>
      <c r="J875" s="48"/>
      <c r="L875" s="48"/>
      <c r="M875" s="48"/>
      <c r="N875" s="48"/>
      <c r="O875" s="48"/>
    </row>
    <row r="876" spans="5:15" x14ac:dyDescent="0.25">
      <c r="E876" s="80"/>
      <c r="J876" s="48"/>
      <c r="L876" s="48"/>
      <c r="M876" s="48"/>
      <c r="N876" s="48"/>
      <c r="O876" s="48"/>
    </row>
    <row r="877" spans="5:15" x14ac:dyDescent="0.25">
      <c r="E877" s="80"/>
      <c r="J877" s="48"/>
      <c r="L877" s="48"/>
      <c r="M877" s="48"/>
      <c r="N877" s="48"/>
      <c r="O877" s="48"/>
    </row>
    <row r="878" spans="5:15" x14ac:dyDescent="0.25">
      <c r="E878" s="80"/>
      <c r="J878" s="48"/>
      <c r="L878" s="48"/>
      <c r="M878" s="48"/>
      <c r="N878" s="48"/>
      <c r="O878" s="48"/>
    </row>
    <row r="879" spans="5:15" x14ac:dyDescent="0.25">
      <c r="E879" s="80"/>
      <c r="J879" s="48"/>
      <c r="L879" s="48"/>
      <c r="M879" s="48"/>
      <c r="N879" s="48"/>
      <c r="O879" s="48"/>
    </row>
    <row r="880" spans="5:15" x14ac:dyDescent="0.25">
      <c r="E880" s="80"/>
      <c r="J880" s="48"/>
      <c r="L880" s="48"/>
      <c r="M880" s="48"/>
      <c r="N880" s="48"/>
      <c r="O880" s="48"/>
    </row>
    <row r="881" spans="5:15" x14ac:dyDescent="0.25">
      <c r="E881" s="80"/>
      <c r="J881" s="48"/>
      <c r="L881" s="48"/>
      <c r="M881" s="48"/>
      <c r="N881" s="48"/>
      <c r="O881" s="48"/>
    </row>
    <row r="882" spans="5:15" x14ac:dyDescent="0.25">
      <c r="E882" s="80"/>
      <c r="J882" s="48"/>
      <c r="L882" s="48"/>
      <c r="M882" s="48"/>
      <c r="N882" s="48"/>
      <c r="O882" s="48"/>
    </row>
    <row r="883" spans="5:15" x14ac:dyDescent="0.25">
      <c r="E883" s="80"/>
      <c r="J883" s="48"/>
      <c r="L883" s="48"/>
      <c r="M883" s="48"/>
      <c r="N883" s="48"/>
      <c r="O883" s="48"/>
    </row>
    <row r="884" spans="5:15" x14ac:dyDescent="0.25">
      <c r="E884" s="80"/>
      <c r="J884" s="48"/>
      <c r="L884" s="48"/>
      <c r="M884" s="48"/>
      <c r="N884" s="48"/>
      <c r="O884" s="48"/>
    </row>
    <row r="885" spans="5:15" x14ac:dyDescent="0.25">
      <c r="E885" s="80"/>
      <c r="J885" s="48"/>
      <c r="L885" s="48"/>
      <c r="M885" s="48"/>
      <c r="N885" s="48"/>
      <c r="O885" s="48"/>
    </row>
    <row r="886" spans="5:15" x14ac:dyDescent="0.25">
      <c r="E886" s="80"/>
      <c r="J886" s="48"/>
      <c r="L886" s="48"/>
      <c r="M886" s="48"/>
      <c r="N886" s="48"/>
      <c r="O886" s="48"/>
    </row>
    <row r="887" spans="5:15" x14ac:dyDescent="0.25">
      <c r="E887" s="80"/>
      <c r="J887" s="48"/>
      <c r="L887" s="48"/>
      <c r="M887" s="48"/>
      <c r="N887" s="48"/>
      <c r="O887" s="48"/>
    </row>
    <row r="888" spans="5:15" x14ac:dyDescent="0.25">
      <c r="E888" s="80"/>
      <c r="J888" s="48"/>
      <c r="L888" s="48"/>
      <c r="M888" s="48"/>
      <c r="N888" s="48"/>
      <c r="O888" s="48"/>
    </row>
    <row r="889" spans="5:15" x14ac:dyDescent="0.25">
      <c r="E889" s="80"/>
      <c r="J889" s="48"/>
      <c r="L889" s="48"/>
      <c r="M889" s="48"/>
      <c r="N889" s="48"/>
      <c r="O889" s="48"/>
    </row>
    <row r="890" spans="5:15" x14ac:dyDescent="0.25">
      <c r="E890" s="80"/>
      <c r="J890" s="48"/>
      <c r="L890" s="48"/>
      <c r="M890" s="48"/>
      <c r="N890" s="48"/>
      <c r="O890" s="48"/>
    </row>
    <row r="891" spans="5:15" x14ac:dyDescent="0.25">
      <c r="E891" s="80"/>
      <c r="J891" s="48"/>
      <c r="L891" s="48"/>
      <c r="M891" s="48"/>
      <c r="N891" s="48"/>
      <c r="O891" s="48"/>
    </row>
    <row r="892" spans="5:15" x14ac:dyDescent="0.25">
      <c r="E892" s="80"/>
      <c r="J892" s="48"/>
      <c r="L892" s="48"/>
      <c r="M892" s="48"/>
      <c r="N892" s="48"/>
      <c r="O892" s="48"/>
    </row>
    <row r="893" spans="5:15" x14ac:dyDescent="0.25">
      <c r="E893" s="80"/>
      <c r="J893" s="48"/>
      <c r="L893" s="48"/>
      <c r="M893" s="48"/>
      <c r="N893" s="48"/>
      <c r="O893" s="48"/>
    </row>
    <row r="894" spans="5:15" x14ac:dyDescent="0.25">
      <c r="E894" s="80"/>
      <c r="J894" s="48"/>
      <c r="L894" s="48"/>
      <c r="M894" s="48"/>
      <c r="N894" s="48"/>
      <c r="O894" s="48"/>
    </row>
    <row r="895" spans="5:15" x14ac:dyDescent="0.25">
      <c r="E895" s="80"/>
      <c r="J895" s="48"/>
      <c r="L895" s="48"/>
      <c r="M895" s="48"/>
      <c r="N895" s="48"/>
      <c r="O895" s="48"/>
    </row>
    <row r="896" spans="5:15" x14ac:dyDescent="0.25">
      <c r="E896" s="80"/>
      <c r="J896" s="48"/>
      <c r="L896" s="48"/>
      <c r="M896" s="48"/>
      <c r="N896" s="48"/>
      <c r="O896" s="48"/>
    </row>
    <row r="897" spans="5:15" x14ac:dyDescent="0.25">
      <c r="E897" s="80"/>
      <c r="J897" s="48"/>
      <c r="L897" s="48"/>
      <c r="M897" s="48"/>
      <c r="N897" s="48"/>
      <c r="O897" s="48"/>
    </row>
    <row r="898" spans="5:15" x14ac:dyDescent="0.25">
      <c r="E898" s="80"/>
      <c r="J898" s="48"/>
      <c r="L898" s="48"/>
      <c r="M898" s="48"/>
      <c r="N898" s="48"/>
      <c r="O898" s="48"/>
    </row>
    <row r="899" spans="5:15" x14ac:dyDescent="0.25">
      <c r="E899" s="80"/>
      <c r="J899" s="48"/>
      <c r="L899" s="48"/>
      <c r="M899" s="48"/>
      <c r="N899" s="48"/>
      <c r="O899" s="48"/>
    </row>
    <row r="900" spans="5:15" x14ac:dyDescent="0.25">
      <c r="E900" s="80"/>
      <c r="J900" s="48"/>
      <c r="L900" s="48"/>
      <c r="M900" s="48"/>
      <c r="N900" s="48"/>
      <c r="O900" s="48"/>
    </row>
    <row r="901" spans="5:15" x14ac:dyDescent="0.25">
      <c r="E901" s="80"/>
      <c r="J901" s="48"/>
      <c r="L901" s="48"/>
      <c r="M901" s="48"/>
      <c r="N901" s="48"/>
      <c r="O901" s="48"/>
    </row>
    <row r="902" spans="5:15" x14ac:dyDescent="0.25">
      <c r="E902" s="80"/>
      <c r="J902" s="48"/>
      <c r="L902" s="48"/>
      <c r="M902" s="48"/>
      <c r="N902" s="48"/>
      <c r="O902" s="48"/>
    </row>
    <row r="903" spans="5:15" x14ac:dyDescent="0.25">
      <c r="E903" s="80"/>
      <c r="J903" s="48"/>
      <c r="L903" s="48"/>
      <c r="M903" s="48"/>
      <c r="N903" s="48"/>
      <c r="O903" s="48"/>
    </row>
    <row r="904" spans="5:15" x14ac:dyDescent="0.25">
      <c r="E904" s="80"/>
      <c r="J904" s="48"/>
      <c r="L904" s="48"/>
      <c r="M904" s="48"/>
      <c r="N904" s="48"/>
      <c r="O904" s="48"/>
    </row>
    <row r="905" spans="5:15" x14ac:dyDescent="0.25">
      <c r="E905" s="80"/>
      <c r="J905" s="48"/>
      <c r="L905" s="48"/>
      <c r="M905" s="48"/>
      <c r="N905" s="48"/>
      <c r="O905" s="48"/>
    </row>
    <row r="906" spans="5:15" x14ac:dyDescent="0.25">
      <c r="E906" s="80"/>
      <c r="J906" s="48"/>
      <c r="L906" s="48"/>
      <c r="M906" s="48"/>
      <c r="N906" s="48"/>
      <c r="O906" s="48"/>
    </row>
    <row r="907" spans="5:15" x14ac:dyDescent="0.25">
      <c r="E907" s="80"/>
      <c r="J907" s="48"/>
      <c r="L907" s="48"/>
      <c r="M907" s="48"/>
      <c r="N907" s="48"/>
      <c r="O907" s="48"/>
    </row>
    <row r="908" spans="5:15" x14ac:dyDescent="0.25">
      <c r="E908" s="80"/>
      <c r="J908" s="48"/>
      <c r="L908" s="48"/>
      <c r="M908" s="48"/>
      <c r="N908" s="48"/>
      <c r="O908" s="48"/>
    </row>
    <row r="909" spans="5:15" x14ac:dyDescent="0.25">
      <c r="E909" s="80"/>
      <c r="J909" s="48"/>
      <c r="L909" s="48"/>
      <c r="M909" s="48"/>
      <c r="N909" s="48"/>
      <c r="O909" s="48"/>
    </row>
    <row r="910" spans="5:15" x14ac:dyDescent="0.25">
      <c r="E910" s="80"/>
      <c r="J910" s="48"/>
      <c r="L910" s="48"/>
      <c r="M910" s="48"/>
      <c r="N910" s="48"/>
      <c r="O910" s="48"/>
    </row>
    <row r="911" spans="5:15" x14ac:dyDescent="0.25">
      <c r="E911" s="80"/>
      <c r="J911" s="48"/>
      <c r="L911" s="48"/>
      <c r="M911" s="48"/>
      <c r="N911" s="48"/>
      <c r="O911" s="48"/>
    </row>
    <row r="912" spans="5:15" x14ac:dyDescent="0.25">
      <c r="E912" s="80"/>
      <c r="J912" s="48"/>
      <c r="L912" s="48"/>
      <c r="M912" s="48"/>
      <c r="N912" s="48"/>
      <c r="O912" s="48"/>
    </row>
    <row r="913" spans="5:15" x14ac:dyDescent="0.25">
      <c r="E913" s="80"/>
      <c r="J913" s="48"/>
      <c r="L913" s="48"/>
      <c r="M913" s="48"/>
      <c r="N913" s="48"/>
      <c r="O913" s="48"/>
    </row>
    <row r="914" spans="5:15" x14ac:dyDescent="0.25">
      <c r="E914" s="80"/>
      <c r="J914" s="48"/>
      <c r="L914" s="48"/>
      <c r="M914" s="48"/>
      <c r="N914" s="48"/>
      <c r="O914" s="48"/>
    </row>
    <row r="915" spans="5:15" x14ac:dyDescent="0.25">
      <c r="E915" s="80"/>
      <c r="J915" s="48"/>
      <c r="L915" s="48"/>
      <c r="M915" s="48"/>
      <c r="N915" s="48"/>
      <c r="O915" s="48"/>
    </row>
    <row r="916" spans="5:15" x14ac:dyDescent="0.25">
      <c r="E916" s="80"/>
      <c r="J916" s="48"/>
      <c r="L916" s="48"/>
      <c r="M916" s="48"/>
      <c r="N916" s="48"/>
      <c r="O916" s="48"/>
    </row>
    <row r="917" spans="5:15" x14ac:dyDescent="0.25">
      <c r="E917" s="80"/>
      <c r="J917" s="48"/>
      <c r="L917" s="48"/>
      <c r="M917" s="48"/>
      <c r="N917" s="48"/>
      <c r="O917" s="48"/>
    </row>
    <row r="918" spans="5:15" x14ac:dyDescent="0.25">
      <c r="E918" s="80"/>
      <c r="J918" s="48"/>
      <c r="L918" s="48"/>
      <c r="M918" s="48"/>
      <c r="N918" s="48"/>
      <c r="O918" s="48"/>
    </row>
    <row r="919" spans="5:15" x14ac:dyDescent="0.25">
      <c r="E919" s="80"/>
      <c r="J919" s="48"/>
      <c r="L919" s="48"/>
      <c r="M919" s="48"/>
      <c r="N919" s="48"/>
      <c r="O919" s="48"/>
    </row>
    <row r="920" spans="5:15" x14ac:dyDescent="0.25">
      <c r="E920" s="80"/>
      <c r="J920" s="48"/>
      <c r="L920" s="48"/>
      <c r="M920" s="48"/>
      <c r="N920" s="48"/>
      <c r="O920" s="48"/>
    </row>
    <row r="921" spans="5:15" x14ac:dyDescent="0.25">
      <c r="E921" s="80"/>
      <c r="J921" s="48"/>
      <c r="L921" s="48"/>
      <c r="M921" s="48"/>
      <c r="N921" s="48"/>
      <c r="O921" s="48"/>
    </row>
    <row r="922" spans="5:15" x14ac:dyDescent="0.25">
      <c r="E922" s="80"/>
      <c r="J922" s="48"/>
      <c r="L922" s="48"/>
      <c r="M922" s="48"/>
      <c r="N922" s="48"/>
      <c r="O922" s="48"/>
    </row>
    <row r="923" spans="5:15" x14ac:dyDescent="0.25">
      <c r="E923" s="80"/>
      <c r="J923" s="48"/>
      <c r="L923" s="48"/>
      <c r="M923" s="48"/>
      <c r="N923" s="48"/>
      <c r="O923" s="48"/>
    </row>
    <row r="924" spans="5:15" x14ac:dyDescent="0.25">
      <c r="E924" s="80"/>
      <c r="J924" s="48"/>
      <c r="L924" s="48"/>
      <c r="M924" s="48"/>
      <c r="N924" s="48"/>
      <c r="O924" s="48"/>
    </row>
    <row r="925" spans="5:15" x14ac:dyDescent="0.25">
      <c r="E925" s="80"/>
      <c r="J925" s="48"/>
      <c r="L925" s="48"/>
      <c r="M925" s="48"/>
      <c r="N925" s="48"/>
      <c r="O925" s="48"/>
    </row>
    <row r="926" spans="5:15" x14ac:dyDescent="0.25">
      <c r="E926" s="80"/>
      <c r="J926" s="48"/>
      <c r="L926" s="48"/>
      <c r="M926" s="48"/>
      <c r="N926" s="48"/>
      <c r="O926" s="48"/>
    </row>
    <row r="927" spans="5:15" x14ac:dyDescent="0.25">
      <c r="E927" s="80"/>
      <c r="J927" s="48"/>
      <c r="L927" s="48"/>
      <c r="M927" s="48"/>
      <c r="N927" s="48"/>
      <c r="O927" s="48"/>
    </row>
    <row r="928" spans="5:15" x14ac:dyDescent="0.25">
      <c r="E928" s="80"/>
      <c r="J928" s="48"/>
      <c r="L928" s="48"/>
      <c r="M928" s="48"/>
      <c r="N928" s="48"/>
      <c r="O928" s="48"/>
    </row>
    <row r="929" spans="5:15" x14ac:dyDescent="0.25">
      <c r="E929" s="80"/>
      <c r="J929" s="48"/>
      <c r="L929" s="48"/>
      <c r="M929" s="48"/>
      <c r="N929" s="48"/>
      <c r="O929" s="48"/>
    </row>
    <row r="930" spans="5:15" x14ac:dyDescent="0.25">
      <c r="E930" s="80"/>
      <c r="J930" s="48"/>
      <c r="L930" s="48"/>
      <c r="M930" s="48"/>
      <c r="N930" s="48"/>
      <c r="O930" s="48"/>
    </row>
    <row r="931" spans="5:15" x14ac:dyDescent="0.25">
      <c r="E931" s="80"/>
      <c r="J931" s="48"/>
      <c r="L931" s="48"/>
      <c r="M931" s="48"/>
      <c r="N931" s="48"/>
      <c r="O931" s="48"/>
    </row>
    <row r="932" spans="5:15" x14ac:dyDescent="0.25">
      <c r="E932" s="80"/>
      <c r="J932" s="48"/>
      <c r="L932" s="48"/>
      <c r="M932" s="48"/>
      <c r="N932" s="48"/>
      <c r="O932" s="48"/>
    </row>
    <row r="933" spans="5:15" x14ac:dyDescent="0.25">
      <c r="E933" s="80"/>
      <c r="J933" s="48"/>
      <c r="L933" s="48"/>
      <c r="M933" s="48"/>
      <c r="N933" s="48"/>
      <c r="O933" s="48"/>
    </row>
    <row r="934" spans="5:15" x14ac:dyDescent="0.25">
      <c r="E934" s="80"/>
      <c r="J934" s="48"/>
      <c r="L934" s="48"/>
      <c r="M934" s="48"/>
      <c r="N934" s="48"/>
      <c r="O934" s="48"/>
    </row>
    <row r="935" spans="5:15" x14ac:dyDescent="0.25">
      <c r="E935" s="80"/>
      <c r="J935" s="48"/>
      <c r="L935" s="48"/>
      <c r="M935" s="48"/>
      <c r="N935" s="48"/>
      <c r="O935" s="48"/>
    </row>
    <row r="936" spans="5:15" x14ac:dyDescent="0.25">
      <c r="E936" s="80"/>
      <c r="J936" s="48"/>
      <c r="L936" s="48"/>
      <c r="M936" s="48"/>
      <c r="N936" s="48"/>
      <c r="O936" s="48"/>
    </row>
    <row r="937" spans="5:15" x14ac:dyDescent="0.25">
      <c r="E937" s="80"/>
      <c r="J937" s="48"/>
      <c r="L937" s="48"/>
      <c r="M937" s="48"/>
      <c r="N937" s="48"/>
      <c r="O937" s="48"/>
    </row>
    <row r="938" spans="5:15" x14ac:dyDescent="0.25">
      <c r="E938" s="80"/>
      <c r="J938" s="48"/>
      <c r="L938" s="48"/>
      <c r="M938" s="48"/>
      <c r="N938" s="48"/>
      <c r="O938" s="48"/>
    </row>
    <row r="939" spans="5:15" x14ac:dyDescent="0.25">
      <c r="E939" s="80"/>
      <c r="J939" s="48"/>
      <c r="L939" s="48"/>
      <c r="M939" s="48"/>
      <c r="N939" s="48"/>
      <c r="O939" s="48"/>
    </row>
    <row r="940" spans="5:15" x14ac:dyDescent="0.25">
      <c r="E940" s="80"/>
      <c r="J940" s="48"/>
      <c r="L940" s="48"/>
      <c r="M940" s="48"/>
      <c r="N940" s="48"/>
      <c r="O940" s="48"/>
    </row>
    <row r="941" spans="5:15" x14ac:dyDescent="0.25">
      <c r="E941" s="80"/>
      <c r="J941" s="48"/>
      <c r="L941" s="48"/>
      <c r="M941" s="48"/>
      <c r="N941" s="48"/>
      <c r="O941" s="48"/>
    </row>
    <row r="942" spans="5:15" x14ac:dyDescent="0.25">
      <c r="E942" s="80"/>
      <c r="J942" s="48"/>
      <c r="L942" s="48"/>
      <c r="M942" s="48"/>
      <c r="N942" s="48"/>
      <c r="O942" s="48"/>
    </row>
    <row r="943" spans="5:15" x14ac:dyDescent="0.25">
      <c r="E943" s="80"/>
      <c r="J943" s="48"/>
      <c r="L943" s="48"/>
      <c r="M943" s="48"/>
      <c r="N943" s="48"/>
      <c r="O943" s="48"/>
    </row>
    <row r="944" spans="5:15" x14ac:dyDescent="0.25">
      <c r="E944" s="80"/>
      <c r="J944" s="48"/>
      <c r="L944" s="48"/>
      <c r="M944" s="48"/>
      <c r="N944" s="48"/>
      <c r="O944" s="48"/>
    </row>
    <row r="945" spans="5:15" x14ac:dyDescent="0.25">
      <c r="E945" s="80"/>
      <c r="J945" s="48"/>
      <c r="L945" s="48"/>
      <c r="M945" s="48"/>
      <c r="N945" s="48"/>
      <c r="O945" s="48"/>
    </row>
    <row r="946" spans="5:15" x14ac:dyDescent="0.25">
      <c r="E946" s="80"/>
      <c r="J946" s="48"/>
      <c r="L946" s="48"/>
      <c r="M946" s="48"/>
      <c r="N946" s="48"/>
      <c r="O946" s="48"/>
    </row>
    <row r="947" spans="5:15" x14ac:dyDescent="0.25">
      <c r="E947" s="80"/>
      <c r="J947" s="48"/>
      <c r="L947" s="48"/>
      <c r="M947" s="48"/>
      <c r="N947" s="48"/>
      <c r="O947" s="48"/>
    </row>
    <row r="948" spans="5:15" x14ac:dyDescent="0.25">
      <c r="E948" s="80"/>
      <c r="J948" s="48"/>
      <c r="L948" s="48"/>
      <c r="M948" s="48"/>
      <c r="N948" s="48"/>
      <c r="O948" s="48"/>
    </row>
    <row r="949" spans="5:15" x14ac:dyDescent="0.25">
      <c r="E949" s="80"/>
      <c r="J949" s="48"/>
      <c r="L949" s="48"/>
      <c r="M949" s="48"/>
      <c r="N949" s="48"/>
      <c r="O949" s="48"/>
    </row>
    <row r="950" spans="5:15" x14ac:dyDescent="0.25">
      <c r="E950" s="80"/>
      <c r="J950" s="48"/>
      <c r="L950" s="48"/>
      <c r="M950" s="48"/>
      <c r="N950" s="48"/>
      <c r="O950" s="48"/>
    </row>
    <row r="951" spans="5:15" x14ac:dyDescent="0.25">
      <c r="E951" s="80"/>
      <c r="J951" s="48"/>
      <c r="L951" s="48"/>
      <c r="M951" s="48"/>
      <c r="N951" s="48"/>
      <c r="O951" s="48"/>
    </row>
    <row r="952" spans="5:15" x14ac:dyDescent="0.25">
      <c r="E952" s="80"/>
      <c r="J952" s="48"/>
      <c r="L952" s="48"/>
      <c r="M952" s="48"/>
      <c r="N952" s="48"/>
      <c r="O952" s="48"/>
    </row>
    <row r="953" spans="5:15" x14ac:dyDescent="0.25">
      <c r="E953" s="80"/>
      <c r="J953" s="48"/>
      <c r="L953" s="48"/>
      <c r="M953" s="48"/>
      <c r="N953" s="48"/>
      <c r="O953" s="48"/>
    </row>
    <row r="954" spans="5:15" x14ac:dyDescent="0.25">
      <c r="E954" s="80"/>
      <c r="J954" s="48"/>
      <c r="L954" s="48"/>
      <c r="M954" s="48"/>
      <c r="N954" s="48"/>
      <c r="O954" s="48"/>
    </row>
    <row r="955" spans="5:15" x14ac:dyDescent="0.25">
      <c r="E955" s="80"/>
      <c r="J955" s="48"/>
      <c r="L955" s="48"/>
      <c r="M955" s="48"/>
      <c r="N955" s="48"/>
      <c r="O955" s="48"/>
    </row>
    <row r="956" spans="5:15" x14ac:dyDescent="0.25">
      <c r="E956" s="80"/>
      <c r="J956" s="48"/>
      <c r="L956" s="48"/>
      <c r="M956" s="48"/>
      <c r="N956" s="48"/>
      <c r="O956" s="48"/>
    </row>
    <row r="957" spans="5:15" x14ac:dyDescent="0.25">
      <c r="E957" s="80"/>
      <c r="J957" s="48"/>
      <c r="L957" s="48"/>
      <c r="M957" s="48"/>
      <c r="N957" s="48"/>
      <c r="O957" s="48"/>
    </row>
    <row r="958" spans="5:15" x14ac:dyDescent="0.25">
      <c r="E958" s="80"/>
      <c r="J958" s="48"/>
      <c r="L958" s="48"/>
      <c r="M958" s="48"/>
      <c r="N958" s="48"/>
      <c r="O958" s="48"/>
    </row>
    <row r="959" spans="5:15" x14ac:dyDescent="0.25">
      <c r="E959" s="80"/>
      <c r="J959" s="48"/>
      <c r="L959" s="48"/>
      <c r="M959" s="48"/>
      <c r="N959" s="48"/>
      <c r="O959" s="48"/>
    </row>
    <row r="960" spans="5:15" x14ac:dyDescent="0.25">
      <c r="E960" s="80"/>
      <c r="J960" s="48"/>
      <c r="L960" s="48"/>
      <c r="M960" s="48"/>
      <c r="N960" s="48"/>
      <c r="O960" s="48"/>
    </row>
    <row r="961" spans="5:15" x14ac:dyDescent="0.25">
      <c r="E961" s="80"/>
      <c r="J961" s="48"/>
      <c r="L961" s="48"/>
      <c r="M961" s="48"/>
      <c r="N961" s="48"/>
      <c r="O961" s="48"/>
    </row>
    <row r="962" spans="5:15" x14ac:dyDescent="0.25">
      <c r="E962" s="80"/>
      <c r="J962" s="48"/>
      <c r="L962" s="48"/>
      <c r="M962" s="48"/>
      <c r="N962" s="48"/>
      <c r="O962" s="48"/>
    </row>
    <row r="963" spans="5:15" x14ac:dyDescent="0.25">
      <c r="E963" s="80"/>
      <c r="J963" s="48"/>
      <c r="L963" s="48"/>
      <c r="M963" s="48"/>
      <c r="N963" s="48"/>
      <c r="O963" s="48"/>
    </row>
    <row r="964" spans="5:15" x14ac:dyDescent="0.25">
      <c r="E964" s="80"/>
      <c r="J964" s="48"/>
      <c r="L964" s="48"/>
      <c r="M964" s="48"/>
      <c r="N964" s="48"/>
      <c r="O964" s="48"/>
    </row>
    <row r="965" spans="5:15" x14ac:dyDescent="0.25">
      <c r="E965" s="80"/>
      <c r="J965" s="48"/>
      <c r="L965" s="48"/>
      <c r="M965" s="48"/>
      <c r="N965" s="48"/>
      <c r="O965" s="48"/>
    </row>
    <row r="966" spans="5:15" x14ac:dyDescent="0.25">
      <c r="E966" s="80"/>
      <c r="J966" s="48"/>
      <c r="L966" s="48"/>
      <c r="M966" s="48"/>
      <c r="N966" s="48"/>
      <c r="O966" s="48"/>
    </row>
    <row r="967" spans="5:15" x14ac:dyDescent="0.25">
      <c r="E967" s="80"/>
      <c r="J967" s="48"/>
      <c r="L967" s="48"/>
      <c r="M967" s="48"/>
      <c r="N967" s="48"/>
      <c r="O967" s="48"/>
    </row>
    <row r="968" spans="5:15" x14ac:dyDescent="0.25">
      <c r="E968" s="80"/>
      <c r="J968" s="48"/>
      <c r="L968" s="48"/>
      <c r="M968" s="48"/>
      <c r="N968" s="48"/>
      <c r="O968" s="48"/>
    </row>
    <row r="969" spans="5:15" x14ac:dyDescent="0.25">
      <c r="E969" s="80"/>
      <c r="J969" s="48"/>
      <c r="L969" s="48"/>
      <c r="M969" s="48"/>
      <c r="N969" s="48"/>
      <c r="O969" s="48"/>
    </row>
    <row r="970" spans="5:15" x14ac:dyDescent="0.25">
      <c r="E970" s="80"/>
      <c r="J970" s="48"/>
      <c r="L970" s="48"/>
      <c r="M970" s="48"/>
      <c r="N970" s="48"/>
      <c r="O970" s="48"/>
    </row>
    <row r="971" spans="5:15" x14ac:dyDescent="0.25">
      <c r="E971" s="80"/>
      <c r="J971" s="48"/>
      <c r="L971" s="48"/>
      <c r="M971" s="48"/>
      <c r="N971" s="48"/>
      <c r="O971" s="48"/>
    </row>
    <row r="972" spans="5:15" x14ac:dyDescent="0.25">
      <c r="E972" s="80"/>
      <c r="J972" s="48"/>
      <c r="L972" s="48"/>
      <c r="M972" s="48"/>
      <c r="N972" s="48"/>
      <c r="O972" s="48"/>
    </row>
    <row r="973" spans="5:15" x14ac:dyDescent="0.25">
      <c r="E973" s="80"/>
      <c r="J973" s="48"/>
      <c r="L973" s="48"/>
      <c r="M973" s="48"/>
      <c r="N973" s="48"/>
      <c r="O973" s="48"/>
    </row>
    <row r="974" spans="5:15" x14ac:dyDescent="0.25">
      <c r="E974" s="80"/>
      <c r="J974" s="48"/>
      <c r="L974" s="48"/>
      <c r="M974" s="48"/>
      <c r="N974" s="48"/>
      <c r="O974" s="48"/>
    </row>
    <row r="975" spans="5:15" x14ac:dyDescent="0.25">
      <c r="E975" s="80"/>
      <c r="J975" s="48"/>
      <c r="L975" s="48"/>
      <c r="M975" s="48"/>
      <c r="N975" s="48"/>
      <c r="O975" s="48"/>
    </row>
    <row r="976" spans="5:15" x14ac:dyDescent="0.25">
      <c r="E976" s="80"/>
      <c r="J976" s="48"/>
      <c r="L976" s="48"/>
      <c r="M976" s="48"/>
      <c r="N976" s="48"/>
      <c r="O976" s="48"/>
    </row>
    <row r="977" spans="5:15" x14ac:dyDescent="0.25">
      <c r="E977" s="80"/>
      <c r="J977" s="48"/>
      <c r="L977" s="48"/>
      <c r="M977" s="48"/>
      <c r="N977" s="48"/>
      <c r="O977" s="48"/>
    </row>
    <row r="978" spans="5:15" x14ac:dyDescent="0.25">
      <c r="E978" s="80"/>
      <c r="J978" s="48"/>
      <c r="L978" s="48"/>
      <c r="M978" s="48"/>
      <c r="N978" s="48"/>
      <c r="O978" s="48"/>
    </row>
    <row r="979" spans="5:15" x14ac:dyDescent="0.25">
      <c r="E979" s="80"/>
      <c r="J979" s="48"/>
      <c r="L979" s="48"/>
      <c r="M979" s="48"/>
      <c r="N979" s="48"/>
      <c r="O979" s="48"/>
    </row>
    <row r="980" spans="5:15" x14ac:dyDescent="0.25">
      <c r="E980" s="80"/>
      <c r="J980" s="48"/>
      <c r="L980" s="48"/>
      <c r="M980" s="48"/>
      <c r="N980" s="48"/>
      <c r="O980" s="48"/>
    </row>
    <row r="981" spans="5:15" x14ac:dyDescent="0.25">
      <c r="E981" s="80"/>
      <c r="J981" s="48"/>
      <c r="L981" s="48"/>
      <c r="M981" s="48"/>
      <c r="N981" s="48"/>
      <c r="O981" s="48"/>
    </row>
    <row r="982" spans="5:15" x14ac:dyDescent="0.25">
      <c r="E982" s="80"/>
      <c r="J982" s="48"/>
      <c r="L982" s="48"/>
      <c r="M982" s="48"/>
      <c r="N982" s="48"/>
      <c r="O982" s="48"/>
    </row>
    <row r="983" spans="5:15" x14ac:dyDescent="0.25">
      <c r="E983" s="80"/>
      <c r="J983" s="48"/>
      <c r="L983" s="48"/>
      <c r="M983" s="48"/>
      <c r="N983" s="48"/>
      <c r="O983" s="48"/>
    </row>
    <row r="984" spans="5:15" x14ac:dyDescent="0.25">
      <c r="E984" s="80"/>
      <c r="J984" s="48"/>
      <c r="L984" s="48"/>
      <c r="M984" s="48"/>
      <c r="N984" s="48"/>
      <c r="O984" s="48"/>
    </row>
    <row r="985" spans="5:15" x14ac:dyDescent="0.25">
      <c r="E985" s="80"/>
      <c r="J985" s="48"/>
      <c r="L985" s="48"/>
      <c r="M985" s="48"/>
      <c r="N985" s="48"/>
      <c r="O985" s="48"/>
    </row>
    <row r="986" spans="5:15" x14ac:dyDescent="0.25">
      <c r="E986" s="80"/>
      <c r="J986" s="48"/>
      <c r="L986" s="48"/>
      <c r="M986" s="48"/>
      <c r="N986" s="48"/>
      <c r="O986" s="48"/>
    </row>
    <row r="987" spans="5:15" x14ac:dyDescent="0.25">
      <c r="E987" s="80"/>
      <c r="J987" s="48"/>
      <c r="L987" s="48"/>
      <c r="M987" s="48"/>
      <c r="N987" s="48"/>
      <c r="O987" s="48"/>
    </row>
    <row r="988" spans="5:15" x14ac:dyDescent="0.25">
      <c r="E988" s="80"/>
      <c r="J988" s="48"/>
      <c r="L988" s="48"/>
      <c r="M988" s="48"/>
      <c r="N988" s="48"/>
      <c r="O988" s="48"/>
    </row>
    <row r="989" spans="5:15" x14ac:dyDescent="0.25">
      <c r="E989" s="80"/>
      <c r="J989" s="48"/>
      <c r="L989" s="48"/>
      <c r="M989" s="48"/>
      <c r="N989" s="48"/>
      <c r="O989" s="48"/>
    </row>
    <row r="990" spans="5:15" x14ac:dyDescent="0.25">
      <c r="E990" s="80"/>
      <c r="J990" s="48"/>
      <c r="L990" s="48"/>
      <c r="M990" s="48"/>
      <c r="N990" s="48"/>
      <c r="O990" s="48"/>
    </row>
    <row r="991" spans="5:15" x14ac:dyDescent="0.25">
      <c r="E991" s="80"/>
      <c r="J991" s="48"/>
      <c r="L991" s="48"/>
      <c r="M991" s="48"/>
      <c r="N991" s="48"/>
      <c r="O991" s="48"/>
    </row>
    <row r="992" spans="5:15" x14ac:dyDescent="0.25">
      <c r="E992" s="80"/>
      <c r="J992" s="48"/>
      <c r="L992" s="48"/>
      <c r="M992" s="48"/>
      <c r="N992" s="48"/>
      <c r="O992" s="48"/>
    </row>
    <row r="993" spans="5:15" x14ac:dyDescent="0.25">
      <c r="E993" s="80"/>
      <c r="J993" s="48"/>
      <c r="L993" s="48"/>
      <c r="M993" s="48"/>
      <c r="N993" s="48"/>
      <c r="O993" s="48"/>
    </row>
    <row r="994" spans="5:15" x14ac:dyDescent="0.25">
      <c r="E994" s="80"/>
      <c r="J994" s="48"/>
      <c r="L994" s="48"/>
      <c r="M994" s="48"/>
      <c r="N994" s="48"/>
      <c r="O994" s="48"/>
    </row>
    <row r="995" spans="5:15" x14ac:dyDescent="0.25">
      <c r="E995" s="80"/>
      <c r="J995" s="48"/>
      <c r="L995" s="48"/>
      <c r="M995" s="48"/>
      <c r="N995" s="48"/>
      <c r="O995" s="48"/>
    </row>
    <row r="996" spans="5:15" x14ac:dyDescent="0.25">
      <c r="E996" s="80"/>
      <c r="J996" s="48"/>
      <c r="L996" s="48"/>
      <c r="M996" s="48"/>
      <c r="N996" s="48"/>
      <c r="O996" s="48"/>
    </row>
    <row r="997" spans="5:15" x14ac:dyDescent="0.25">
      <c r="E997" s="80"/>
      <c r="J997" s="48"/>
      <c r="L997" s="48"/>
      <c r="M997" s="48"/>
      <c r="N997" s="48"/>
      <c r="O997" s="48"/>
    </row>
    <row r="998" spans="5:15" x14ac:dyDescent="0.25">
      <c r="E998" s="80"/>
      <c r="J998" s="48"/>
      <c r="L998" s="48"/>
      <c r="M998" s="48"/>
      <c r="N998" s="48"/>
      <c r="O998" s="48"/>
    </row>
    <row r="999" spans="5:15" x14ac:dyDescent="0.25">
      <c r="E999" s="80"/>
      <c r="J999" s="48"/>
      <c r="L999" s="48"/>
      <c r="M999" s="48"/>
      <c r="N999" s="48"/>
      <c r="O999" s="48"/>
    </row>
    <row r="1000" spans="5:15" x14ac:dyDescent="0.25">
      <c r="E1000" s="80"/>
      <c r="J1000" s="48"/>
      <c r="L1000" s="48"/>
      <c r="M1000" s="48"/>
      <c r="N1000" s="48"/>
      <c r="O1000" s="48"/>
    </row>
    <row r="1001" spans="5:15" x14ac:dyDescent="0.25">
      <c r="E1001" s="80"/>
      <c r="J1001" s="48"/>
      <c r="L1001" s="48"/>
      <c r="M1001" s="48"/>
      <c r="N1001" s="48"/>
      <c r="O1001" s="48"/>
    </row>
    <row r="1002" spans="5:15" x14ac:dyDescent="0.25">
      <c r="E1002" s="80"/>
      <c r="J1002" s="48"/>
      <c r="L1002" s="48"/>
      <c r="M1002" s="48"/>
      <c r="N1002" s="48"/>
      <c r="O1002" s="48"/>
    </row>
    <row r="1003" spans="5:15" x14ac:dyDescent="0.25">
      <c r="E1003" s="80"/>
      <c r="J1003" s="48"/>
      <c r="L1003" s="48"/>
      <c r="M1003" s="48"/>
      <c r="N1003" s="48"/>
      <c r="O1003" s="48"/>
    </row>
    <row r="1004" spans="5:15" x14ac:dyDescent="0.25">
      <c r="E1004" s="80"/>
      <c r="J1004" s="48"/>
      <c r="L1004" s="48"/>
      <c r="M1004" s="48"/>
      <c r="N1004" s="48"/>
      <c r="O1004" s="48"/>
    </row>
    <row r="1005" spans="5:15" x14ac:dyDescent="0.25">
      <c r="E1005" s="80"/>
      <c r="J1005" s="48"/>
      <c r="L1005" s="48"/>
      <c r="M1005" s="48"/>
      <c r="N1005" s="48"/>
      <c r="O1005" s="48"/>
    </row>
    <row r="1006" spans="5:15" x14ac:dyDescent="0.25">
      <c r="E1006" s="80"/>
      <c r="J1006" s="48"/>
      <c r="L1006" s="48"/>
      <c r="M1006" s="48"/>
      <c r="N1006" s="48"/>
      <c r="O1006" s="48"/>
    </row>
    <row r="1007" spans="5:15" x14ac:dyDescent="0.25">
      <c r="E1007" s="80"/>
      <c r="J1007" s="48"/>
      <c r="L1007" s="48"/>
      <c r="M1007" s="48"/>
      <c r="N1007" s="48"/>
      <c r="O1007" s="48"/>
    </row>
    <row r="1008" spans="5:15" x14ac:dyDescent="0.25">
      <c r="E1008" s="80"/>
      <c r="J1008" s="48"/>
      <c r="L1008" s="48"/>
      <c r="M1008" s="48"/>
      <c r="N1008" s="48"/>
      <c r="O1008" s="48"/>
    </row>
    <row r="1009" spans="5:15" x14ac:dyDescent="0.25">
      <c r="E1009" s="80"/>
      <c r="J1009" s="48"/>
      <c r="L1009" s="48"/>
      <c r="M1009" s="48"/>
      <c r="N1009" s="48"/>
      <c r="O1009" s="48"/>
    </row>
    <row r="1010" spans="5:15" x14ac:dyDescent="0.25">
      <c r="E1010" s="80"/>
      <c r="J1010" s="48"/>
      <c r="L1010" s="48"/>
      <c r="M1010" s="48"/>
      <c r="N1010" s="48"/>
      <c r="O1010" s="48"/>
    </row>
    <row r="1011" spans="5:15" x14ac:dyDescent="0.25">
      <c r="E1011" s="80"/>
      <c r="J1011" s="48"/>
      <c r="L1011" s="48"/>
      <c r="M1011" s="48"/>
      <c r="N1011" s="48"/>
      <c r="O1011" s="48"/>
    </row>
    <row r="1012" spans="5:15" x14ac:dyDescent="0.25">
      <c r="E1012" s="80"/>
      <c r="J1012" s="48"/>
      <c r="L1012" s="48"/>
      <c r="M1012" s="48"/>
      <c r="N1012" s="48"/>
      <c r="O1012" s="48"/>
    </row>
    <row r="1013" spans="5:15" x14ac:dyDescent="0.25">
      <c r="E1013" s="80"/>
      <c r="J1013" s="48"/>
      <c r="L1013" s="48"/>
      <c r="M1013" s="48"/>
      <c r="N1013" s="48"/>
      <c r="O1013" s="48"/>
    </row>
    <row r="1014" spans="5:15" x14ac:dyDescent="0.25">
      <c r="E1014" s="80"/>
      <c r="J1014" s="48"/>
      <c r="L1014" s="48"/>
      <c r="M1014" s="48"/>
      <c r="N1014" s="48"/>
      <c r="O1014" s="48"/>
    </row>
    <row r="1015" spans="5:15" x14ac:dyDescent="0.25">
      <c r="E1015" s="80"/>
      <c r="J1015" s="48"/>
      <c r="L1015" s="48"/>
      <c r="M1015" s="48"/>
      <c r="N1015" s="48"/>
      <c r="O1015" s="48"/>
    </row>
    <row r="1016" spans="5:15" x14ac:dyDescent="0.25">
      <c r="E1016" s="80"/>
      <c r="J1016" s="48"/>
      <c r="L1016" s="48"/>
      <c r="M1016" s="48"/>
      <c r="N1016" s="48"/>
      <c r="O1016" s="48"/>
    </row>
    <row r="1017" spans="5:15" x14ac:dyDescent="0.25">
      <c r="E1017" s="80"/>
      <c r="J1017" s="48"/>
      <c r="L1017" s="48"/>
      <c r="M1017" s="48"/>
      <c r="N1017" s="48"/>
      <c r="O1017" s="48"/>
    </row>
    <row r="1018" spans="5:15" x14ac:dyDescent="0.25">
      <c r="E1018" s="80"/>
      <c r="J1018" s="48"/>
      <c r="L1018" s="48"/>
      <c r="M1018" s="48"/>
      <c r="N1018" s="48"/>
      <c r="O1018" s="48"/>
    </row>
    <row r="1019" spans="5:15" x14ac:dyDescent="0.25">
      <c r="E1019" s="80"/>
      <c r="J1019" s="48"/>
      <c r="L1019" s="48"/>
      <c r="M1019" s="48"/>
      <c r="N1019" s="48"/>
      <c r="O1019" s="48"/>
    </row>
    <row r="1020" spans="5:15" x14ac:dyDescent="0.25">
      <c r="E1020" s="80"/>
      <c r="J1020" s="48"/>
      <c r="L1020" s="48"/>
      <c r="M1020" s="48"/>
      <c r="N1020" s="48"/>
      <c r="O1020" s="48"/>
    </row>
    <row r="1021" spans="5:15" x14ac:dyDescent="0.25">
      <c r="E1021" s="80"/>
      <c r="J1021" s="48"/>
      <c r="L1021" s="48"/>
      <c r="M1021" s="48"/>
      <c r="N1021" s="48"/>
      <c r="O1021" s="48"/>
    </row>
    <row r="1022" spans="5:15" x14ac:dyDescent="0.25">
      <c r="E1022" s="80"/>
      <c r="J1022" s="48"/>
      <c r="L1022" s="48"/>
      <c r="M1022" s="48"/>
      <c r="N1022" s="48"/>
      <c r="O1022" s="48"/>
    </row>
    <row r="1023" spans="5:15" x14ac:dyDescent="0.25">
      <c r="E1023" s="80"/>
      <c r="J1023" s="48"/>
      <c r="L1023" s="48"/>
      <c r="M1023" s="48"/>
      <c r="N1023" s="48"/>
      <c r="O1023" s="48"/>
    </row>
    <row r="1024" spans="5:15" x14ac:dyDescent="0.25">
      <c r="E1024" s="80"/>
      <c r="J1024" s="48"/>
      <c r="L1024" s="48"/>
      <c r="M1024" s="48"/>
      <c r="N1024" s="48"/>
      <c r="O1024" s="48"/>
    </row>
    <row r="1025" spans="5:15" x14ac:dyDescent="0.25">
      <c r="E1025" s="80"/>
      <c r="J1025" s="48"/>
      <c r="L1025" s="48"/>
      <c r="M1025" s="48"/>
      <c r="N1025" s="48"/>
      <c r="O1025" s="48"/>
    </row>
    <row r="1026" spans="5:15" x14ac:dyDescent="0.25">
      <c r="E1026" s="80"/>
      <c r="J1026" s="48"/>
      <c r="L1026" s="48"/>
      <c r="M1026" s="48"/>
      <c r="N1026" s="48"/>
      <c r="O1026" s="48"/>
    </row>
    <row r="1027" spans="5:15" x14ac:dyDescent="0.25">
      <c r="E1027" s="80"/>
      <c r="J1027" s="48"/>
      <c r="L1027" s="48"/>
      <c r="M1027" s="48"/>
      <c r="N1027" s="48"/>
      <c r="O1027" s="48"/>
    </row>
    <row r="1028" spans="5:15" x14ac:dyDescent="0.25">
      <c r="E1028" s="80"/>
      <c r="J1028" s="48"/>
      <c r="L1028" s="48"/>
      <c r="M1028" s="48"/>
      <c r="N1028" s="48"/>
      <c r="O1028" s="48"/>
    </row>
    <row r="1029" spans="5:15" x14ac:dyDescent="0.25">
      <c r="E1029" s="80"/>
      <c r="J1029" s="48"/>
      <c r="L1029" s="48"/>
      <c r="M1029" s="48"/>
      <c r="N1029" s="48"/>
      <c r="O1029" s="48"/>
    </row>
    <row r="1030" spans="5:15" x14ac:dyDescent="0.25">
      <c r="E1030" s="80"/>
      <c r="J1030" s="48"/>
      <c r="L1030" s="48"/>
      <c r="M1030" s="48"/>
      <c r="N1030" s="48"/>
      <c r="O1030" s="48"/>
    </row>
    <row r="1031" spans="5:15" x14ac:dyDescent="0.25">
      <c r="E1031" s="80"/>
      <c r="J1031" s="48"/>
      <c r="L1031" s="48"/>
      <c r="M1031" s="48"/>
      <c r="N1031" s="48"/>
      <c r="O1031" s="48"/>
    </row>
    <row r="1032" spans="5:15" x14ac:dyDescent="0.25">
      <c r="E1032" s="80"/>
      <c r="J1032" s="48"/>
      <c r="L1032" s="48"/>
      <c r="M1032" s="48"/>
      <c r="N1032" s="48"/>
      <c r="O1032" s="48"/>
    </row>
    <row r="1033" spans="5:15" x14ac:dyDescent="0.25">
      <c r="E1033" s="80"/>
      <c r="J1033" s="48"/>
      <c r="L1033" s="48"/>
      <c r="M1033" s="48"/>
      <c r="N1033" s="48"/>
      <c r="O1033" s="48"/>
    </row>
    <row r="1034" spans="5:15" x14ac:dyDescent="0.25">
      <c r="E1034" s="80"/>
      <c r="J1034" s="48"/>
      <c r="L1034" s="48"/>
      <c r="M1034" s="48"/>
      <c r="N1034" s="48"/>
      <c r="O1034" s="48"/>
    </row>
    <row r="1035" spans="5:15" x14ac:dyDescent="0.25">
      <c r="E1035" s="80"/>
      <c r="J1035" s="48"/>
      <c r="L1035" s="48"/>
      <c r="M1035" s="48"/>
      <c r="N1035" s="48"/>
      <c r="O1035" s="48"/>
    </row>
    <row r="1036" spans="5:15" x14ac:dyDescent="0.25">
      <c r="E1036" s="80"/>
      <c r="J1036" s="48"/>
      <c r="L1036" s="48"/>
      <c r="M1036" s="48"/>
      <c r="N1036" s="48"/>
      <c r="O1036" s="48"/>
    </row>
    <row r="1037" spans="5:15" x14ac:dyDescent="0.25">
      <c r="E1037" s="80"/>
      <c r="J1037" s="48"/>
      <c r="L1037" s="48"/>
      <c r="M1037" s="48"/>
      <c r="N1037" s="48"/>
      <c r="O1037" s="48"/>
    </row>
    <row r="1038" spans="5:15" x14ac:dyDescent="0.25">
      <c r="E1038" s="80"/>
      <c r="J1038" s="48"/>
      <c r="L1038" s="48"/>
      <c r="M1038" s="48"/>
      <c r="N1038" s="48"/>
      <c r="O1038" s="48"/>
    </row>
    <row r="1039" spans="5:15" x14ac:dyDescent="0.25">
      <c r="E1039" s="80"/>
      <c r="J1039" s="48"/>
      <c r="L1039" s="48"/>
      <c r="M1039" s="48"/>
      <c r="N1039" s="48"/>
      <c r="O1039" s="48"/>
    </row>
    <row r="1040" spans="5:15" x14ac:dyDescent="0.25">
      <c r="E1040" s="80"/>
      <c r="J1040" s="48"/>
      <c r="L1040" s="48"/>
      <c r="M1040" s="48"/>
      <c r="N1040" s="48"/>
      <c r="O1040" s="48"/>
    </row>
    <row r="1041" spans="5:15" x14ac:dyDescent="0.25">
      <c r="E1041" s="80"/>
      <c r="J1041" s="48"/>
      <c r="L1041" s="48"/>
      <c r="M1041" s="48"/>
      <c r="N1041" s="48"/>
      <c r="O1041" s="48"/>
    </row>
    <row r="1042" spans="5:15" x14ac:dyDescent="0.25">
      <c r="E1042" s="80"/>
      <c r="J1042" s="48"/>
      <c r="L1042" s="48"/>
      <c r="M1042" s="48"/>
      <c r="N1042" s="48"/>
      <c r="O1042" s="48"/>
    </row>
    <row r="1043" spans="5:15" x14ac:dyDescent="0.25">
      <c r="E1043" s="80"/>
      <c r="J1043" s="48"/>
      <c r="L1043" s="48"/>
      <c r="M1043" s="48"/>
      <c r="N1043" s="48"/>
      <c r="O1043" s="48"/>
    </row>
    <row r="1044" spans="5:15" x14ac:dyDescent="0.25">
      <c r="E1044" s="80"/>
      <c r="J1044" s="48"/>
      <c r="L1044" s="48"/>
      <c r="M1044" s="48"/>
      <c r="N1044" s="48"/>
      <c r="O1044" s="48"/>
    </row>
    <row r="1045" spans="5:15" x14ac:dyDescent="0.25">
      <c r="E1045" s="80"/>
      <c r="J1045" s="48"/>
      <c r="L1045" s="48"/>
      <c r="M1045" s="48"/>
      <c r="N1045" s="48"/>
      <c r="O1045" s="48"/>
    </row>
    <row r="1046" spans="5:15" x14ac:dyDescent="0.25">
      <c r="E1046" s="80"/>
      <c r="J1046" s="48"/>
      <c r="L1046" s="48"/>
      <c r="M1046" s="48"/>
      <c r="N1046" s="48"/>
      <c r="O1046" s="48"/>
    </row>
    <row r="1047" spans="5:15" x14ac:dyDescent="0.25">
      <c r="E1047" s="80"/>
      <c r="J1047" s="48"/>
      <c r="L1047" s="48"/>
      <c r="M1047" s="48"/>
      <c r="N1047" s="48"/>
      <c r="O1047" s="48"/>
    </row>
    <row r="1048" spans="5:15" x14ac:dyDescent="0.25">
      <c r="E1048" s="80"/>
      <c r="J1048" s="48"/>
      <c r="L1048" s="48"/>
      <c r="M1048" s="48"/>
      <c r="N1048" s="48"/>
      <c r="O1048" s="48"/>
    </row>
    <row r="1049" spans="5:15" x14ac:dyDescent="0.25">
      <c r="E1049" s="80"/>
      <c r="J1049" s="48"/>
      <c r="L1049" s="48"/>
      <c r="M1049" s="48"/>
      <c r="N1049" s="48"/>
      <c r="O1049" s="48"/>
    </row>
    <row r="1050" spans="5:15" x14ac:dyDescent="0.25">
      <c r="E1050" s="80"/>
      <c r="J1050" s="48"/>
      <c r="L1050" s="48"/>
      <c r="M1050" s="48"/>
      <c r="N1050" s="48"/>
      <c r="O1050" s="48"/>
    </row>
    <row r="1051" spans="5:15" x14ac:dyDescent="0.25">
      <c r="E1051" s="80"/>
      <c r="J1051" s="48"/>
      <c r="L1051" s="48"/>
      <c r="M1051" s="48"/>
      <c r="N1051" s="48"/>
      <c r="O1051" s="48"/>
    </row>
    <row r="1052" spans="5:15" x14ac:dyDescent="0.25">
      <c r="E1052" s="80"/>
      <c r="J1052" s="48"/>
      <c r="L1052" s="48"/>
      <c r="M1052" s="48"/>
      <c r="N1052" s="48"/>
      <c r="O1052" s="48"/>
    </row>
    <row r="1053" spans="5:15" x14ac:dyDescent="0.25">
      <c r="E1053" s="80"/>
      <c r="J1053" s="48"/>
      <c r="L1053" s="48"/>
      <c r="M1053" s="48"/>
      <c r="N1053" s="48"/>
      <c r="O1053" s="48"/>
    </row>
    <row r="1054" spans="5:15" x14ac:dyDescent="0.25">
      <c r="E1054" s="80"/>
      <c r="J1054" s="48"/>
      <c r="L1054" s="48"/>
      <c r="M1054" s="48"/>
      <c r="N1054" s="48"/>
      <c r="O1054" s="48"/>
    </row>
    <row r="1055" spans="5:15" x14ac:dyDescent="0.25">
      <c r="E1055" s="80"/>
      <c r="J1055" s="48"/>
      <c r="L1055" s="48"/>
      <c r="M1055" s="48"/>
      <c r="N1055" s="48"/>
      <c r="O1055" s="48"/>
    </row>
    <row r="1056" spans="5:15" x14ac:dyDescent="0.25">
      <c r="E1056" s="80"/>
      <c r="J1056" s="48"/>
      <c r="L1056" s="48"/>
      <c r="M1056" s="48"/>
      <c r="N1056" s="48"/>
      <c r="O1056" s="48"/>
    </row>
    <row r="1057" spans="5:15" x14ac:dyDescent="0.25">
      <c r="E1057" s="80"/>
      <c r="J1057" s="48"/>
      <c r="L1057" s="48"/>
      <c r="M1057" s="48"/>
      <c r="N1057" s="48"/>
      <c r="O1057" s="48"/>
    </row>
    <row r="1058" spans="5:15" x14ac:dyDescent="0.25">
      <c r="E1058" s="80"/>
      <c r="J1058" s="48"/>
      <c r="L1058" s="48"/>
      <c r="M1058" s="48"/>
      <c r="N1058" s="48"/>
      <c r="O1058" s="48"/>
    </row>
    <row r="1059" spans="5:15" x14ac:dyDescent="0.25">
      <c r="E1059" s="80"/>
      <c r="J1059" s="48"/>
      <c r="L1059" s="48"/>
      <c r="M1059" s="48"/>
      <c r="N1059" s="48"/>
      <c r="O1059" s="48"/>
    </row>
    <row r="1060" spans="5:15" x14ac:dyDescent="0.25">
      <c r="E1060" s="80"/>
      <c r="J1060" s="48"/>
      <c r="L1060" s="48"/>
      <c r="M1060" s="48"/>
      <c r="N1060" s="48"/>
      <c r="O1060" s="48"/>
    </row>
    <row r="1061" spans="5:15" x14ac:dyDescent="0.25">
      <c r="E1061" s="80"/>
      <c r="J1061" s="48"/>
      <c r="L1061" s="48"/>
      <c r="M1061" s="48"/>
      <c r="N1061" s="48"/>
      <c r="O1061" s="48"/>
    </row>
    <row r="1062" spans="5:15" x14ac:dyDescent="0.25">
      <c r="E1062" s="80"/>
      <c r="J1062" s="48"/>
      <c r="L1062" s="48"/>
      <c r="M1062" s="48"/>
      <c r="N1062" s="48"/>
      <c r="O1062" s="48"/>
    </row>
    <row r="1063" spans="5:15" x14ac:dyDescent="0.25">
      <c r="E1063" s="80"/>
      <c r="J1063" s="48"/>
      <c r="L1063" s="48"/>
      <c r="M1063" s="48"/>
      <c r="N1063" s="48"/>
      <c r="O1063" s="48"/>
    </row>
    <row r="1064" spans="5:15" x14ac:dyDescent="0.25">
      <c r="E1064" s="80"/>
      <c r="J1064" s="48"/>
      <c r="L1064" s="48"/>
      <c r="M1064" s="48"/>
      <c r="N1064" s="48"/>
      <c r="O1064" s="48"/>
    </row>
    <row r="1065" spans="5:15" x14ac:dyDescent="0.25">
      <c r="E1065" s="80"/>
      <c r="J1065" s="48"/>
      <c r="L1065" s="48"/>
      <c r="M1065" s="48"/>
      <c r="N1065" s="48"/>
      <c r="O1065" s="48"/>
    </row>
    <row r="1066" spans="5:15" x14ac:dyDescent="0.25">
      <c r="E1066" s="80"/>
      <c r="J1066" s="48"/>
      <c r="L1066" s="48"/>
      <c r="M1066" s="48"/>
      <c r="N1066" s="48"/>
      <c r="O1066" s="48"/>
    </row>
    <row r="1067" spans="5:15" x14ac:dyDescent="0.25">
      <c r="E1067" s="80"/>
      <c r="J1067" s="48"/>
      <c r="L1067" s="48"/>
      <c r="M1067" s="48"/>
      <c r="N1067" s="48"/>
      <c r="O1067" s="48"/>
    </row>
    <row r="1068" spans="5:15" x14ac:dyDescent="0.25">
      <c r="E1068" s="80"/>
      <c r="J1068" s="48"/>
      <c r="L1068" s="48"/>
      <c r="M1068" s="48"/>
      <c r="N1068" s="48"/>
      <c r="O1068" s="48"/>
    </row>
    <row r="1069" spans="5:15" x14ac:dyDescent="0.25">
      <c r="E1069" s="80"/>
      <c r="J1069" s="48"/>
      <c r="L1069" s="48"/>
      <c r="M1069" s="48"/>
      <c r="N1069" s="48"/>
      <c r="O1069" s="48"/>
    </row>
    <row r="1070" spans="5:15" x14ac:dyDescent="0.25">
      <c r="E1070" s="80"/>
      <c r="J1070" s="48"/>
      <c r="L1070" s="48"/>
      <c r="M1070" s="48"/>
      <c r="N1070" s="48"/>
      <c r="O1070" s="48"/>
    </row>
    <row r="1071" spans="5:15" x14ac:dyDescent="0.25">
      <c r="E1071" s="80"/>
      <c r="J1071" s="48"/>
      <c r="L1071" s="48"/>
      <c r="M1071" s="48"/>
      <c r="N1071" s="48"/>
      <c r="O1071" s="48"/>
    </row>
    <row r="1072" spans="5:15" x14ac:dyDescent="0.25">
      <c r="E1072" s="80"/>
      <c r="J1072" s="48"/>
      <c r="L1072" s="48"/>
      <c r="M1072" s="48"/>
      <c r="N1072" s="48"/>
      <c r="O1072" s="48"/>
    </row>
    <row r="1073" spans="5:15" x14ac:dyDescent="0.25">
      <c r="E1073" s="80"/>
      <c r="J1073" s="48"/>
      <c r="L1073" s="48"/>
      <c r="M1073" s="48"/>
      <c r="N1073" s="48"/>
      <c r="O1073" s="48"/>
    </row>
    <row r="1074" spans="5:15" x14ac:dyDescent="0.25">
      <c r="E1074" s="80"/>
      <c r="J1074" s="48"/>
      <c r="L1074" s="48"/>
      <c r="M1074" s="48"/>
      <c r="N1074" s="48"/>
      <c r="O1074" s="48"/>
    </row>
    <row r="1075" spans="5:15" x14ac:dyDescent="0.25">
      <c r="E1075" s="80"/>
      <c r="J1075" s="48"/>
      <c r="L1075" s="48"/>
      <c r="M1075" s="48"/>
      <c r="N1075" s="48"/>
      <c r="O1075" s="48"/>
    </row>
    <row r="1076" spans="5:15" x14ac:dyDescent="0.25">
      <c r="E1076" s="80"/>
      <c r="J1076" s="48"/>
      <c r="L1076" s="48"/>
      <c r="M1076" s="48"/>
      <c r="N1076" s="48"/>
      <c r="O1076" s="48"/>
    </row>
    <row r="1077" spans="5:15" x14ac:dyDescent="0.25">
      <c r="E1077" s="80"/>
      <c r="J1077" s="48"/>
      <c r="L1077" s="48"/>
      <c r="M1077" s="48"/>
      <c r="N1077" s="48"/>
      <c r="O1077" s="48"/>
    </row>
    <row r="1078" spans="5:15" x14ac:dyDescent="0.25">
      <c r="E1078" s="80"/>
      <c r="J1078" s="48"/>
      <c r="L1078" s="48"/>
      <c r="M1078" s="48"/>
      <c r="N1078" s="48"/>
      <c r="O1078" s="48"/>
    </row>
    <row r="1079" spans="5:15" x14ac:dyDescent="0.25">
      <c r="E1079" s="80"/>
      <c r="J1079" s="48"/>
      <c r="L1079" s="48"/>
      <c r="M1079" s="48"/>
      <c r="N1079" s="48"/>
      <c r="O1079" s="48"/>
    </row>
    <row r="1080" spans="5:15" x14ac:dyDescent="0.25">
      <c r="E1080" s="80"/>
      <c r="J1080" s="48"/>
      <c r="L1080" s="48"/>
      <c r="M1080" s="48"/>
      <c r="N1080" s="48"/>
      <c r="O1080" s="48"/>
    </row>
    <row r="1081" spans="5:15" x14ac:dyDescent="0.25">
      <c r="E1081" s="80"/>
      <c r="J1081" s="48"/>
      <c r="L1081" s="48"/>
      <c r="M1081" s="48"/>
      <c r="N1081" s="48"/>
      <c r="O1081" s="48"/>
    </row>
    <row r="1082" spans="5:15" x14ac:dyDescent="0.25">
      <c r="E1082" s="80"/>
      <c r="J1082" s="48"/>
      <c r="L1082" s="48"/>
      <c r="M1082" s="48"/>
      <c r="N1082" s="48"/>
      <c r="O1082" s="48"/>
    </row>
    <row r="1083" spans="5:15" x14ac:dyDescent="0.25">
      <c r="E1083" s="80"/>
      <c r="J1083" s="48"/>
      <c r="L1083" s="48"/>
      <c r="M1083" s="48"/>
      <c r="N1083" s="48"/>
      <c r="O1083" s="48"/>
    </row>
    <row r="1084" spans="5:15" x14ac:dyDescent="0.25">
      <c r="E1084" s="80"/>
      <c r="J1084" s="48"/>
      <c r="L1084" s="48"/>
      <c r="M1084" s="48"/>
      <c r="N1084" s="48"/>
      <c r="O1084" s="48"/>
    </row>
    <row r="1085" spans="5:15" x14ac:dyDescent="0.25">
      <c r="E1085" s="80"/>
      <c r="J1085" s="48"/>
      <c r="L1085" s="48"/>
      <c r="M1085" s="48"/>
      <c r="N1085" s="48"/>
      <c r="O1085" s="48"/>
    </row>
    <row r="1086" spans="5:15" x14ac:dyDescent="0.25">
      <c r="E1086" s="80"/>
      <c r="J1086" s="48"/>
      <c r="L1086" s="48"/>
      <c r="M1086" s="48"/>
      <c r="N1086" s="48"/>
      <c r="O1086" s="48"/>
    </row>
    <row r="1087" spans="5:15" x14ac:dyDescent="0.25">
      <c r="E1087" s="80"/>
      <c r="J1087" s="48"/>
      <c r="L1087" s="48"/>
      <c r="M1087" s="48"/>
      <c r="N1087" s="48"/>
      <c r="O1087" s="48"/>
    </row>
    <row r="1088" spans="5:15" x14ac:dyDescent="0.25">
      <c r="E1088" s="80"/>
      <c r="J1088" s="48"/>
      <c r="L1088" s="48"/>
      <c r="M1088" s="48"/>
      <c r="N1088" s="48"/>
      <c r="O1088" s="48"/>
    </row>
    <row r="1089" spans="5:15" x14ac:dyDescent="0.25">
      <c r="E1089" s="80"/>
      <c r="J1089" s="48"/>
      <c r="L1089" s="48"/>
      <c r="M1089" s="48"/>
      <c r="N1089" s="48"/>
      <c r="O1089" s="48"/>
    </row>
    <row r="1090" spans="5:15" x14ac:dyDescent="0.25">
      <c r="E1090" s="80"/>
      <c r="J1090" s="48"/>
      <c r="L1090" s="48"/>
      <c r="M1090" s="48"/>
      <c r="N1090" s="48"/>
      <c r="O1090" s="48"/>
    </row>
    <row r="1091" spans="5:15" x14ac:dyDescent="0.25">
      <c r="E1091" s="80"/>
      <c r="J1091" s="48"/>
      <c r="L1091" s="48"/>
      <c r="M1091" s="48"/>
      <c r="N1091" s="48"/>
      <c r="O1091" s="48"/>
    </row>
    <row r="1092" spans="5:15" x14ac:dyDescent="0.25">
      <c r="E1092" s="80"/>
      <c r="J1092" s="48"/>
      <c r="L1092" s="48"/>
      <c r="M1092" s="48"/>
      <c r="N1092" s="48"/>
      <c r="O1092" s="48"/>
    </row>
    <row r="1093" spans="5:15" x14ac:dyDescent="0.25">
      <c r="E1093" s="80"/>
      <c r="J1093" s="48"/>
      <c r="L1093" s="48"/>
      <c r="M1093" s="48"/>
      <c r="N1093" s="48"/>
      <c r="O1093" s="48"/>
    </row>
    <row r="1094" spans="5:15" x14ac:dyDescent="0.25">
      <c r="E1094" s="80"/>
      <c r="J1094" s="48"/>
      <c r="L1094" s="48"/>
      <c r="M1094" s="48"/>
      <c r="N1094" s="48"/>
      <c r="O1094" s="48"/>
    </row>
    <row r="1095" spans="5:15" x14ac:dyDescent="0.25">
      <c r="E1095" s="80"/>
      <c r="J1095" s="48"/>
      <c r="L1095" s="48"/>
      <c r="M1095" s="48"/>
      <c r="N1095" s="48"/>
      <c r="O1095" s="48"/>
    </row>
    <row r="1096" spans="5:15" x14ac:dyDescent="0.25">
      <c r="E1096" s="80"/>
      <c r="J1096" s="48"/>
      <c r="L1096" s="48"/>
      <c r="M1096" s="48"/>
      <c r="N1096" s="48"/>
      <c r="O1096" s="48"/>
    </row>
    <row r="1097" spans="5:15" x14ac:dyDescent="0.25">
      <c r="E1097" s="80"/>
      <c r="J1097" s="48"/>
      <c r="L1097" s="48"/>
      <c r="M1097" s="48"/>
      <c r="N1097" s="48"/>
      <c r="O1097" s="48"/>
    </row>
    <row r="1098" spans="5:15" x14ac:dyDescent="0.25">
      <c r="E1098" s="80"/>
      <c r="J1098" s="48"/>
      <c r="L1098" s="48"/>
      <c r="M1098" s="48"/>
      <c r="N1098" s="48"/>
      <c r="O1098" s="48"/>
    </row>
    <row r="1099" spans="5:15" x14ac:dyDescent="0.25">
      <c r="E1099" s="80"/>
      <c r="J1099" s="48"/>
      <c r="L1099" s="48"/>
      <c r="M1099" s="48"/>
      <c r="N1099" s="48"/>
      <c r="O1099" s="48"/>
    </row>
    <row r="1100" spans="5:15" x14ac:dyDescent="0.25">
      <c r="E1100" s="80"/>
      <c r="J1100" s="48"/>
      <c r="L1100" s="48"/>
      <c r="M1100" s="48"/>
      <c r="N1100" s="48"/>
      <c r="O1100" s="48"/>
    </row>
    <row r="1101" spans="5:15" x14ac:dyDescent="0.25">
      <c r="E1101" s="80"/>
      <c r="J1101" s="48"/>
      <c r="L1101" s="48"/>
      <c r="M1101" s="48"/>
      <c r="N1101" s="48"/>
      <c r="O1101" s="48"/>
    </row>
    <row r="1102" spans="5:15" x14ac:dyDescent="0.25">
      <c r="E1102" s="80"/>
      <c r="J1102" s="48"/>
      <c r="L1102" s="48"/>
      <c r="M1102" s="48"/>
      <c r="N1102" s="48"/>
      <c r="O1102" s="48"/>
    </row>
    <row r="1103" spans="5:15" x14ac:dyDescent="0.25">
      <c r="E1103" s="80"/>
      <c r="J1103" s="48"/>
      <c r="L1103" s="48"/>
      <c r="M1103" s="48"/>
      <c r="N1103" s="48"/>
      <c r="O1103" s="48"/>
    </row>
    <row r="1104" spans="5:15" x14ac:dyDescent="0.25">
      <c r="E1104" s="80"/>
      <c r="J1104" s="48"/>
      <c r="L1104" s="48"/>
      <c r="M1104" s="48"/>
      <c r="N1104" s="48"/>
      <c r="O1104" s="48"/>
    </row>
    <row r="1105" spans="5:15" x14ac:dyDescent="0.25">
      <c r="E1105" s="80"/>
      <c r="J1105" s="48"/>
      <c r="L1105" s="48"/>
      <c r="M1105" s="48"/>
      <c r="N1105" s="48"/>
      <c r="O1105" s="48"/>
    </row>
    <row r="1106" spans="5:15" x14ac:dyDescent="0.25">
      <c r="E1106" s="80"/>
      <c r="J1106" s="48"/>
      <c r="L1106" s="48"/>
      <c r="M1106" s="48"/>
      <c r="N1106" s="48"/>
      <c r="O1106" s="48"/>
    </row>
    <row r="1107" spans="5:15" x14ac:dyDescent="0.25">
      <c r="E1107" s="80"/>
      <c r="J1107" s="48"/>
      <c r="L1107" s="48"/>
      <c r="M1107" s="48"/>
      <c r="N1107" s="48"/>
      <c r="O1107" s="48"/>
    </row>
    <row r="1108" spans="5:15" x14ac:dyDescent="0.25">
      <c r="E1108" s="80"/>
      <c r="J1108" s="48"/>
      <c r="L1108" s="48"/>
      <c r="M1108" s="48"/>
      <c r="N1108" s="48"/>
      <c r="O1108" s="48"/>
    </row>
    <row r="1109" spans="5:15" x14ac:dyDescent="0.25">
      <c r="E1109" s="80"/>
      <c r="J1109" s="48"/>
      <c r="L1109" s="48"/>
      <c r="M1109" s="48"/>
      <c r="N1109" s="48"/>
      <c r="O1109" s="48"/>
    </row>
    <row r="1110" spans="5:15" x14ac:dyDescent="0.25">
      <c r="E1110" s="80"/>
      <c r="J1110" s="48"/>
      <c r="L1110" s="48"/>
      <c r="M1110" s="48"/>
      <c r="N1110" s="48"/>
      <c r="O1110" s="48"/>
    </row>
    <row r="1111" spans="5:15" x14ac:dyDescent="0.25">
      <c r="E1111" s="80"/>
      <c r="J1111" s="48"/>
      <c r="L1111" s="48"/>
      <c r="M1111" s="48"/>
      <c r="N1111" s="48"/>
      <c r="O1111" s="48"/>
    </row>
    <row r="1112" spans="5:15" x14ac:dyDescent="0.25">
      <c r="E1112" s="80"/>
      <c r="J1112" s="48"/>
      <c r="L1112" s="48"/>
      <c r="M1112" s="48"/>
      <c r="N1112" s="48"/>
      <c r="O1112" s="48"/>
    </row>
    <row r="1113" spans="5:15" x14ac:dyDescent="0.25">
      <c r="E1113" s="80"/>
      <c r="J1113" s="48"/>
      <c r="L1113" s="48"/>
      <c r="M1113" s="48"/>
      <c r="N1113" s="48"/>
      <c r="O1113" s="48"/>
    </row>
    <row r="1114" spans="5:15" x14ac:dyDescent="0.25">
      <c r="E1114" s="80"/>
      <c r="J1114" s="48"/>
      <c r="L1114" s="48"/>
      <c r="M1114" s="48"/>
      <c r="N1114" s="48"/>
      <c r="O1114" s="48"/>
    </row>
    <row r="1115" spans="5:15" x14ac:dyDescent="0.25">
      <c r="E1115" s="80"/>
      <c r="J1115" s="48"/>
      <c r="L1115" s="48"/>
      <c r="M1115" s="48"/>
      <c r="N1115" s="48"/>
      <c r="O1115" s="48"/>
    </row>
    <row r="1116" spans="5:15" x14ac:dyDescent="0.25">
      <c r="E1116" s="80"/>
      <c r="J1116" s="48"/>
      <c r="L1116" s="48"/>
      <c r="M1116" s="48"/>
      <c r="N1116" s="48"/>
      <c r="O1116" s="48"/>
    </row>
    <row r="1117" spans="5:15" x14ac:dyDescent="0.25">
      <c r="E1117" s="80"/>
      <c r="J1117" s="48"/>
      <c r="L1117" s="48"/>
      <c r="M1117" s="48"/>
      <c r="N1117" s="48"/>
      <c r="O1117" s="48"/>
    </row>
    <row r="1118" spans="5:15" x14ac:dyDescent="0.25">
      <c r="E1118" s="80"/>
      <c r="J1118" s="48"/>
      <c r="L1118" s="48"/>
      <c r="M1118" s="48"/>
      <c r="N1118" s="48"/>
      <c r="O1118" s="48"/>
    </row>
    <row r="1119" spans="5:15" x14ac:dyDescent="0.25">
      <c r="E1119" s="80"/>
      <c r="J1119" s="48"/>
      <c r="L1119" s="48"/>
      <c r="M1119" s="48"/>
      <c r="N1119" s="48"/>
      <c r="O1119" s="48"/>
    </row>
    <row r="1120" spans="5:15" x14ac:dyDescent="0.25">
      <c r="E1120" s="80"/>
      <c r="J1120" s="48"/>
      <c r="L1120" s="48"/>
      <c r="M1120" s="48"/>
      <c r="N1120" s="48"/>
      <c r="O1120" s="48"/>
    </row>
    <row r="1121" spans="5:15" x14ac:dyDescent="0.25">
      <c r="E1121" s="80"/>
      <c r="J1121" s="48"/>
      <c r="L1121" s="48"/>
      <c r="M1121" s="48"/>
      <c r="N1121" s="48"/>
      <c r="O1121" s="48"/>
    </row>
    <row r="1122" spans="5:15" x14ac:dyDescent="0.25">
      <c r="E1122" s="80"/>
      <c r="J1122" s="48"/>
      <c r="L1122" s="48"/>
      <c r="M1122" s="48"/>
      <c r="N1122" s="48"/>
      <c r="O1122" s="48"/>
    </row>
    <row r="1123" spans="5:15" x14ac:dyDescent="0.25">
      <c r="E1123" s="80"/>
      <c r="J1123" s="48"/>
      <c r="L1123" s="48"/>
      <c r="M1123" s="48"/>
      <c r="N1123" s="48"/>
      <c r="O1123" s="48"/>
    </row>
    <row r="1124" spans="5:15" x14ac:dyDescent="0.25">
      <c r="E1124" s="80"/>
      <c r="J1124" s="48"/>
      <c r="L1124" s="48"/>
      <c r="M1124" s="48"/>
      <c r="N1124" s="48"/>
      <c r="O1124" s="48"/>
    </row>
    <row r="1125" spans="5:15" x14ac:dyDescent="0.25">
      <c r="E1125" s="80"/>
      <c r="J1125" s="48"/>
      <c r="L1125" s="48"/>
      <c r="M1125" s="48"/>
      <c r="N1125" s="48"/>
      <c r="O1125" s="48"/>
    </row>
    <row r="1126" spans="5:15" x14ac:dyDescent="0.25">
      <c r="E1126" s="80"/>
      <c r="J1126" s="48"/>
      <c r="L1126" s="48"/>
      <c r="M1126" s="48"/>
      <c r="N1126" s="48"/>
      <c r="O1126" s="48"/>
    </row>
    <row r="1127" spans="5:15" x14ac:dyDescent="0.25">
      <c r="E1127" s="80"/>
      <c r="J1127" s="48"/>
      <c r="L1127" s="48"/>
      <c r="M1127" s="48"/>
      <c r="N1127" s="48"/>
      <c r="O1127" s="48"/>
    </row>
    <row r="1128" spans="5:15" x14ac:dyDescent="0.25">
      <c r="E1128" s="80"/>
      <c r="J1128" s="48"/>
      <c r="L1128" s="48"/>
      <c r="M1128" s="48"/>
      <c r="N1128" s="48"/>
      <c r="O1128" s="48"/>
    </row>
    <row r="1129" spans="5:15" x14ac:dyDescent="0.25">
      <c r="E1129" s="80"/>
      <c r="J1129" s="48"/>
      <c r="L1129" s="48"/>
      <c r="M1129" s="48"/>
      <c r="N1129" s="48"/>
      <c r="O1129" s="48"/>
    </row>
    <row r="1130" spans="5:15" x14ac:dyDescent="0.25">
      <c r="E1130" s="80"/>
      <c r="J1130" s="48"/>
      <c r="L1130" s="48"/>
      <c r="M1130" s="48"/>
      <c r="N1130" s="48"/>
      <c r="O1130" s="48"/>
    </row>
    <row r="1131" spans="5:15" x14ac:dyDescent="0.25">
      <c r="E1131" s="80"/>
      <c r="J1131" s="48"/>
      <c r="L1131" s="48"/>
      <c r="M1131" s="48"/>
      <c r="N1131" s="48"/>
      <c r="O1131" s="48"/>
    </row>
    <row r="1132" spans="5:15" x14ac:dyDescent="0.25">
      <c r="E1132" s="80"/>
      <c r="J1132" s="48"/>
      <c r="L1132" s="48"/>
      <c r="M1132" s="48"/>
      <c r="N1132" s="48"/>
      <c r="O1132" s="48"/>
    </row>
    <row r="1133" spans="5:15" x14ac:dyDescent="0.25">
      <c r="E1133" s="80"/>
      <c r="J1133" s="48"/>
      <c r="L1133" s="48"/>
      <c r="M1133" s="48"/>
      <c r="N1133" s="48"/>
      <c r="O1133" s="48"/>
    </row>
    <row r="1134" spans="5:15" x14ac:dyDescent="0.25">
      <c r="E1134" s="80"/>
      <c r="J1134" s="48"/>
      <c r="L1134" s="48"/>
      <c r="M1134" s="48"/>
      <c r="N1134" s="48"/>
      <c r="O1134" s="48"/>
    </row>
    <row r="1135" spans="5:15" x14ac:dyDescent="0.25">
      <c r="E1135" s="80"/>
      <c r="J1135" s="48"/>
      <c r="L1135" s="48"/>
      <c r="M1135" s="48"/>
      <c r="N1135" s="48"/>
      <c r="O1135" s="48"/>
    </row>
    <row r="1136" spans="5:15" x14ac:dyDescent="0.25">
      <c r="E1136" s="80"/>
      <c r="J1136" s="48"/>
      <c r="L1136" s="48"/>
      <c r="M1136" s="48"/>
      <c r="N1136" s="48"/>
      <c r="O1136" s="48"/>
    </row>
    <row r="1137" spans="5:15" x14ac:dyDescent="0.25">
      <c r="E1137" s="80"/>
      <c r="J1137" s="48"/>
      <c r="L1137" s="48"/>
      <c r="M1137" s="48"/>
      <c r="N1137" s="48"/>
      <c r="O1137" s="48"/>
    </row>
    <row r="1138" spans="5:15" x14ac:dyDescent="0.25">
      <c r="E1138" s="80"/>
      <c r="J1138" s="48"/>
      <c r="L1138" s="48"/>
      <c r="M1138" s="48"/>
      <c r="N1138" s="48"/>
      <c r="O1138" s="48"/>
    </row>
    <row r="1139" spans="5:15" x14ac:dyDescent="0.25">
      <c r="E1139" s="80"/>
      <c r="J1139" s="48"/>
      <c r="L1139" s="48"/>
      <c r="M1139" s="48"/>
      <c r="N1139" s="48"/>
      <c r="O1139" s="48"/>
    </row>
    <row r="1140" spans="5:15" x14ac:dyDescent="0.25">
      <c r="E1140" s="80"/>
      <c r="J1140" s="48"/>
      <c r="L1140" s="48"/>
      <c r="M1140" s="48"/>
      <c r="N1140" s="48"/>
      <c r="O1140" s="48"/>
    </row>
    <row r="1141" spans="5:15" x14ac:dyDescent="0.25">
      <c r="E1141" s="80"/>
      <c r="J1141" s="48"/>
      <c r="L1141" s="48"/>
      <c r="M1141" s="48"/>
      <c r="N1141" s="48"/>
      <c r="O1141" s="48"/>
    </row>
    <row r="1142" spans="5:15" x14ac:dyDescent="0.25">
      <c r="E1142" s="80"/>
      <c r="J1142" s="48"/>
      <c r="L1142" s="48"/>
      <c r="M1142" s="48"/>
      <c r="N1142" s="48"/>
      <c r="O1142" s="48"/>
    </row>
    <row r="1143" spans="5:15" x14ac:dyDescent="0.25">
      <c r="E1143" s="80"/>
      <c r="J1143" s="48"/>
      <c r="L1143" s="48"/>
      <c r="M1143" s="48"/>
      <c r="N1143" s="48"/>
      <c r="O1143" s="48"/>
    </row>
    <row r="1144" spans="5:15" x14ac:dyDescent="0.25">
      <c r="E1144" s="80"/>
      <c r="J1144" s="48"/>
      <c r="L1144" s="48"/>
      <c r="M1144" s="48"/>
      <c r="N1144" s="48"/>
      <c r="O1144" s="48"/>
    </row>
    <row r="1145" spans="5:15" x14ac:dyDescent="0.25">
      <c r="E1145" s="80"/>
      <c r="J1145" s="48"/>
      <c r="L1145" s="48"/>
      <c r="M1145" s="48"/>
      <c r="N1145" s="48"/>
      <c r="O1145" s="48"/>
    </row>
    <row r="1146" spans="5:15" x14ac:dyDescent="0.25">
      <c r="E1146" s="80"/>
      <c r="J1146" s="48"/>
      <c r="L1146" s="48"/>
      <c r="M1146" s="48"/>
      <c r="N1146" s="48"/>
      <c r="O1146" s="48"/>
    </row>
    <row r="1147" spans="5:15" x14ac:dyDescent="0.25">
      <c r="E1147" s="80"/>
      <c r="J1147" s="48"/>
      <c r="L1147" s="48"/>
      <c r="M1147" s="48"/>
      <c r="N1147" s="48"/>
      <c r="O1147" s="48"/>
    </row>
    <row r="1148" spans="5:15" x14ac:dyDescent="0.25">
      <c r="E1148" s="80"/>
      <c r="J1148" s="48"/>
      <c r="L1148" s="48"/>
      <c r="M1148" s="48"/>
      <c r="N1148" s="48"/>
      <c r="O1148" s="48"/>
    </row>
    <row r="1149" spans="5:15" x14ac:dyDescent="0.25">
      <c r="E1149" s="80"/>
      <c r="J1149" s="48"/>
      <c r="L1149" s="48"/>
      <c r="M1149" s="48"/>
      <c r="N1149" s="48"/>
      <c r="O1149" s="48"/>
    </row>
    <row r="1150" spans="5:15" x14ac:dyDescent="0.25">
      <c r="E1150" s="80"/>
      <c r="J1150" s="48"/>
      <c r="L1150" s="48"/>
      <c r="M1150" s="48"/>
      <c r="N1150" s="48"/>
      <c r="O1150" s="48"/>
    </row>
    <row r="1151" spans="5:15" x14ac:dyDescent="0.25">
      <c r="E1151" s="80"/>
      <c r="J1151" s="48"/>
      <c r="L1151" s="48"/>
      <c r="M1151" s="48"/>
      <c r="N1151" s="48"/>
      <c r="O1151" s="48"/>
    </row>
    <row r="1152" spans="5:15" x14ac:dyDescent="0.25">
      <c r="E1152" s="80"/>
      <c r="J1152" s="48"/>
      <c r="L1152" s="48"/>
      <c r="M1152" s="48"/>
      <c r="N1152" s="48"/>
      <c r="O1152" s="48"/>
    </row>
    <row r="1153" spans="5:15" x14ac:dyDescent="0.25">
      <c r="E1153" s="80"/>
      <c r="J1153" s="48"/>
      <c r="L1153" s="48"/>
      <c r="M1153" s="48"/>
      <c r="N1153" s="48"/>
      <c r="O1153" s="48"/>
    </row>
    <row r="1154" spans="5:15" x14ac:dyDescent="0.25">
      <c r="E1154" s="80"/>
      <c r="J1154" s="48"/>
      <c r="L1154" s="48"/>
      <c r="M1154" s="48"/>
      <c r="N1154" s="48"/>
      <c r="O1154" s="48"/>
    </row>
    <row r="1155" spans="5:15" x14ac:dyDescent="0.25">
      <c r="E1155" s="80"/>
      <c r="J1155" s="48"/>
      <c r="L1155" s="48"/>
      <c r="M1155" s="48"/>
      <c r="N1155" s="48"/>
      <c r="O1155" s="48"/>
    </row>
    <row r="1156" spans="5:15" x14ac:dyDescent="0.25">
      <c r="E1156" s="80"/>
      <c r="J1156" s="48"/>
      <c r="L1156" s="48"/>
      <c r="M1156" s="48"/>
      <c r="N1156" s="48"/>
      <c r="O1156" s="48"/>
    </row>
    <row r="1157" spans="5:15" x14ac:dyDescent="0.25">
      <c r="E1157" s="80"/>
      <c r="J1157" s="48"/>
      <c r="L1157" s="48"/>
      <c r="M1157" s="48"/>
      <c r="N1157" s="48"/>
      <c r="O1157" s="48"/>
    </row>
    <row r="1158" spans="5:15" x14ac:dyDescent="0.25">
      <c r="E1158" s="80"/>
      <c r="J1158" s="48"/>
      <c r="L1158" s="48"/>
      <c r="M1158" s="48"/>
      <c r="N1158" s="48"/>
      <c r="O1158" s="48"/>
    </row>
    <row r="1159" spans="5:15" x14ac:dyDescent="0.25">
      <c r="E1159" s="80"/>
      <c r="J1159" s="48"/>
      <c r="L1159" s="48"/>
      <c r="M1159" s="48"/>
      <c r="N1159" s="48"/>
      <c r="O1159" s="48"/>
    </row>
    <row r="1160" spans="5:15" x14ac:dyDescent="0.25">
      <c r="E1160" s="80"/>
      <c r="J1160" s="48"/>
      <c r="L1160" s="48"/>
      <c r="M1160" s="48"/>
      <c r="N1160" s="48"/>
      <c r="O1160" s="48"/>
    </row>
    <row r="1161" spans="5:15" x14ac:dyDescent="0.25">
      <c r="E1161" s="80"/>
      <c r="J1161" s="48"/>
      <c r="L1161" s="48"/>
      <c r="M1161" s="48"/>
      <c r="N1161" s="48"/>
      <c r="O1161" s="48"/>
    </row>
    <row r="1162" spans="5:15" x14ac:dyDescent="0.25">
      <c r="E1162" s="80"/>
      <c r="J1162" s="48"/>
      <c r="L1162" s="48"/>
      <c r="M1162" s="48"/>
      <c r="N1162" s="48"/>
      <c r="O1162" s="48"/>
    </row>
    <row r="1163" spans="5:15" x14ac:dyDescent="0.25">
      <c r="E1163" s="80"/>
      <c r="J1163" s="48"/>
      <c r="L1163" s="48"/>
      <c r="M1163" s="48"/>
      <c r="N1163" s="48"/>
      <c r="O1163" s="48"/>
    </row>
    <row r="1164" spans="5:15" x14ac:dyDescent="0.25">
      <c r="E1164" s="80"/>
      <c r="J1164" s="48"/>
      <c r="L1164" s="48"/>
      <c r="M1164" s="48"/>
      <c r="N1164" s="48"/>
      <c r="O1164" s="48"/>
    </row>
    <row r="1165" spans="5:15" x14ac:dyDescent="0.25">
      <c r="E1165" s="80"/>
      <c r="J1165" s="48"/>
      <c r="L1165" s="48"/>
      <c r="M1165" s="48"/>
      <c r="N1165" s="48"/>
      <c r="O1165" s="48"/>
    </row>
    <row r="1166" spans="5:15" x14ac:dyDescent="0.25">
      <c r="E1166" s="80"/>
      <c r="J1166" s="48"/>
      <c r="L1166" s="48"/>
      <c r="M1166" s="48"/>
      <c r="N1166" s="48"/>
      <c r="O1166" s="48"/>
    </row>
    <row r="1167" spans="5:15" x14ac:dyDescent="0.25">
      <c r="E1167" s="80"/>
      <c r="J1167" s="48"/>
      <c r="L1167" s="48"/>
      <c r="M1167" s="48"/>
      <c r="N1167" s="48"/>
      <c r="O1167" s="48"/>
    </row>
    <row r="1168" spans="5:15" x14ac:dyDescent="0.25">
      <c r="E1168" s="80"/>
      <c r="J1168" s="48"/>
      <c r="L1168" s="48"/>
      <c r="M1168" s="48"/>
      <c r="N1168" s="48"/>
      <c r="O1168" s="48"/>
    </row>
    <row r="1169" spans="5:15" x14ac:dyDescent="0.25">
      <c r="E1169" s="80"/>
      <c r="J1169" s="48"/>
      <c r="L1169" s="48"/>
      <c r="M1169" s="48"/>
      <c r="N1169" s="48"/>
      <c r="O1169" s="48"/>
    </row>
    <row r="1170" spans="5:15" x14ac:dyDescent="0.25">
      <c r="E1170" s="80"/>
      <c r="J1170" s="48"/>
      <c r="L1170" s="48"/>
      <c r="M1170" s="48"/>
      <c r="N1170" s="48"/>
      <c r="O1170" s="48"/>
    </row>
    <row r="1171" spans="5:15" x14ac:dyDescent="0.25">
      <c r="E1171" s="80"/>
      <c r="J1171" s="48"/>
      <c r="L1171" s="48"/>
      <c r="M1171" s="48"/>
      <c r="N1171" s="48"/>
      <c r="O1171" s="48"/>
    </row>
    <row r="1172" spans="5:15" x14ac:dyDescent="0.25">
      <c r="E1172" s="80"/>
      <c r="J1172" s="48"/>
      <c r="L1172" s="48"/>
      <c r="M1172" s="48"/>
      <c r="N1172" s="48"/>
      <c r="O1172" s="48"/>
    </row>
    <row r="1173" spans="5:15" x14ac:dyDescent="0.25">
      <c r="E1173" s="80"/>
      <c r="J1173" s="48"/>
      <c r="L1173" s="48"/>
      <c r="M1173" s="48"/>
      <c r="N1173" s="48"/>
      <c r="O1173" s="48"/>
    </row>
    <row r="1174" spans="5:15" x14ac:dyDescent="0.25">
      <c r="E1174" s="80"/>
      <c r="J1174" s="48"/>
      <c r="L1174" s="48"/>
      <c r="M1174" s="48"/>
      <c r="N1174" s="48"/>
      <c r="O1174" s="48"/>
    </row>
    <row r="1175" spans="5:15" x14ac:dyDescent="0.25">
      <c r="E1175" s="80"/>
      <c r="J1175" s="48"/>
      <c r="L1175" s="48"/>
      <c r="M1175" s="48"/>
      <c r="N1175" s="48"/>
      <c r="O1175" s="48"/>
    </row>
    <row r="1176" spans="5:15" x14ac:dyDescent="0.25">
      <c r="E1176" s="80"/>
      <c r="J1176" s="48"/>
      <c r="L1176" s="48"/>
      <c r="M1176" s="48"/>
      <c r="N1176" s="48"/>
      <c r="O1176" s="48"/>
    </row>
    <row r="1177" spans="5:15" x14ac:dyDescent="0.25">
      <c r="E1177" s="80"/>
      <c r="J1177" s="48"/>
      <c r="L1177" s="48"/>
      <c r="M1177" s="48"/>
      <c r="N1177" s="48"/>
      <c r="O1177" s="48"/>
    </row>
    <row r="1178" spans="5:15" x14ac:dyDescent="0.25">
      <c r="E1178" s="80"/>
      <c r="J1178" s="48"/>
      <c r="L1178" s="48"/>
      <c r="M1178" s="48"/>
      <c r="N1178" s="48"/>
      <c r="O1178" s="48"/>
    </row>
    <row r="1179" spans="5:15" x14ac:dyDescent="0.25">
      <c r="E1179" s="80"/>
      <c r="J1179" s="48"/>
      <c r="L1179" s="48"/>
      <c r="M1179" s="48"/>
      <c r="N1179" s="48"/>
      <c r="O1179" s="48"/>
    </row>
    <row r="1180" spans="5:15" x14ac:dyDescent="0.25">
      <c r="E1180" s="80"/>
      <c r="J1180" s="48"/>
      <c r="L1180" s="48"/>
      <c r="M1180" s="48"/>
      <c r="N1180" s="48"/>
      <c r="O1180" s="48"/>
    </row>
    <row r="1181" spans="5:15" x14ac:dyDescent="0.25">
      <c r="E1181" s="80"/>
      <c r="J1181" s="48"/>
      <c r="L1181" s="48"/>
      <c r="M1181" s="48"/>
      <c r="N1181" s="48"/>
      <c r="O1181" s="48"/>
    </row>
    <row r="1182" spans="5:15" x14ac:dyDescent="0.25">
      <c r="E1182" s="80"/>
      <c r="J1182" s="48"/>
      <c r="L1182" s="48"/>
      <c r="M1182" s="48"/>
      <c r="N1182" s="48"/>
      <c r="O1182" s="48"/>
    </row>
    <row r="1183" spans="5:15" x14ac:dyDescent="0.25">
      <c r="E1183" s="80"/>
      <c r="J1183" s="48"/>
      <c r="L1183" s="48"/>
      <c r="M1183" s="48"/>
      <c r="N1183" s="48"/>
      <c r="O1183" s="48"/>
    </row>
    <row r="1184" spans="5:15" x14ac:dyDescent="0.25">
      <c r="E1184" s="80"/>
      <c r="J1184" s="48"/>
      <c r="L1184" s="48"/>
      <c r="M1184" s="48"/>
      <c r="N1184" s="48"/>
      <c r="O1184" s="48"/>
    </row>
    <row r="1185" spans="5:15" x14ac:dyDescent="0.25">
      <c r="E1185" s="80"/>
      <c r="J1185" s="48"/>
      <c r="L1185" s="48"/>
      <c r="M1185" s="48"/>
      <c r="N1185" s="48"/>
      <c r="O1185" s="48"/>
    </row>
    <row r="1186" spans="5:15" x14ac:dyDescent="0.25">
      <c r="E1186" s="80"/>
      <c r="J1186" s="48"/>
      <c r="L1186" s="48"/>
      <c r="M1186" s="48"/>
      <c r="N1186" s="48"/>
      <c r="O1186" s="48"/>
    </row>
    <row r="1187" spans="5:15" x14ac:dyDescent="0.25">
      <c r="E1187" s="80"/>
      <c r="J1187" s="48"/>
      <c r="L1187" s="48"/>
      <c r="M1187" s="48"/>
      <c r="N1187" s="48"/>
      <c r="O1187" s="48"/>
    </row>
    <row r="1188" spans="5:15" x14ac:dyDescent="0.25">
      <c r="E1188" s="80"/>
      <c r="J1188" s="48"/>
      <c r="L1188" s="48"/>
      <c r="M1188" s="48"/>
      <c r="N1188" s="48"/>
      <c r="O1188" s="48"/>
    </row>
    <row r="1189" spans="5:15" x14ac:dyDescent="0.25">
      <c r="E1189" s="80"/>
      <c r="J1189" s="48"/>
      <c r="L1189" s="48"/>
      <c r="M1189" s="48"/>
      <c r="N1189" s="48"/>
      <c r="O1189" s="48"/>
    </row>
    <row r="1190" spans="5:15" x14ac:dyDescent="0.25">
      <c r="E1190" s="80"/>
      <c r="J1190" s="48"/>
      <c r="L1190" s="48"/>
      <c r="M1190" s="48"/>
      <c r="N1190" s="48"/>
      <c r="O1190" s="48"/>
    </row>
    <row r="1191" spans="5:15" x14ac:dyDescent="0.25">
      <c r="E1191" s="80"/>
      <c r="J1191" s="48"/>
      <c r="L1191" s="48"/>
      <c r="M1191" s="48"/>
      <c r="N1191" s="48"/>
      <c r="O1191" s="48"/>
    </row>
    <row r="1192" spans="5:15" x14ac:dyDescent="0.25">
      <c r="E1192" s="80"/>
      <c r="J1192" s="48"/>
      <c r="L1192" s="48"/>
      <c r="M1192" s="48"/>
      <c r="N1192" s="48"/>
      <c r="O1192" s="48"/>
    </row>
    <row r="1193" spans="5:15" x14ac:dyDescent="0.25">
      <c r="E1193" s="80"/>
      <c r="J1193" s="48"/>
      <c r="L1193" s="48"/>
      <c r="M1193" s="48"/>
      <c r="N1193" s="48"/>
      <c r="O1193" s="48"/>
    </row>
    <row r="1194" spans="5:15" x14ac:dyDescent="0.25">
      <c r="E1194" s="80"/>
      <c r="J1194" s="48"/>
      <c r="L1194" s="48"/>
      <c r="M1194" s="48"/>
      <c r="N1194" s="48"/>
      <c r="O1194" s="48"/>
    </row>
    <row r="1195" spans="5:15" x14ac:dyDescent="0.25">
      <c r="E1195" s="80"/>
      <c r="J1195" s="48"/>
      <c r="L1195" s="48"/>
      <c r="M1195" s="48"/>
      <c r="N1195" s="48"/>
      <c r="O1195" s="48"/>
    </row>
    <row r="1196" spans="5:15" x14ac:dyDescent="0.25">
      <c r="E1196" s="80"/>
      <c r="J1196" s="48"/>
      <c r="L1196" s="48"/>
      <c r="M1196" s="48"/>
      <c r="N1196" s="48"/>
      <c r="O1196" s="48"/>
    </row>
    <row r="1197" spans="5:15" x14ac:dyDescent="0.25">
      <c r="E1197" s="80"/>
      <c r="J1197" s="48"/>
      <c r="L1197" s="48"/>
      <c r="M1197" s="48"/>
      <c r="N1197" s="48"/>
      <c r="O1197" s="48"/>
    </row>
    <row r="1198" spans="5:15" x14ac:dyDescent="0.25">
      <c r="E1198" s="80"/>
      <c r="J1198" s="48"/>
      <c r="L1198" s="48"/>
      <c r="M1198" s="48"/>
      <c r="N1198" s="48"/>
      <c r="O1198" s="48"/>
    </row>
    <row r="1199" spans="5:15" x14ac:dyDescent="0.25">
      <c r="E1199" s="80"/>
      <c r="J1199" s="48"/>
      <c r="L1199" s="48"/>
      <c r="M1199" s="48"/>
      <c r="N1199" s="48"/>
      <c r="O1199" s="48"/>
    </row>
    <row r="1200" spans="5:15" x14ac:dyDescent="0.25">
      <c r="E1200" s="80"/>
      <c r="J1200" s="48"/>
      <c r="L1200" s="48"/>
      <c r="M1200" s="48"/>
      <c r="N1200" s="48"/>
      <c r="O1200" s="48"/>
    </row>
    <row r="1201" spans="5:15" x14ac:dyDescent="0.25">
      <c r="E1201" s="80"/>
      <c r="J1201" s="48"/>
      <c r="L1201" s="48"/>
      <c r="M1201" s="48"/>
      <c r="N1201" s="48"/>
      <c r="O1201" s="48"/>
    </row>
    <row r="1202" spans="5:15" x14ac:dyDescent="0.25">
      <c r="E1202" s="80"/>
      <c r="J1202" s="48"/>
      <c r="L1202" s="48"/>
      <c r="M1202" s="48"/>
      <c r="N1202" s="48"/>
      <c r="O1202" s="48"/>
    </row>
    <row r="1203" spans="5:15" x14ac:dyDescent="0.25">
      <c r="E1203" s="80"/>
      <c r="J1203" s="48"/>
      <c r="L1203" s="48"/>
      <c r="M1203" s="48"/>
      <c r="N1203" s="48"/>
      <c r="O1203" s="48"/>
    </row>
    <row r="1204" spans="5:15" x14ac:dyDescent="0.25">
      <c r="E1204" s="80"/>
      <c r="J1204" s="48"/>
      <c r="L1204" s="48"/>
      <c r="M1204" s="48"/>
      <c r="N1204" s="48"/>
      <c r="O1204" s="48"/>
    </row>
    <row r="1205" spans="5:15" x14ac:dyDescent="0.25">
      <c r="E1205" s="80"/>
      <c r="J1205" s="48"/>
      <c r="L1205" s="48"/>
      <c r="M1205" s="48"/>
      <c r="N1205" s="48"/>
      <c r="O1205" s="48"/>
    </row>
    <row r="1206" spans="5:15" x14ac:dyDescent="0.25">
      <c r="E1206" s="80"/>
      <c r="J1206" s="48"/>
      <c r="L1206" s="48"/>
      <c r="M1206" s="48"/>
      <c r="N1206" s="48"/>
      <c r="O1206" s="48"/>
    </row>
    <row r="1207" spans="5:15" x14ac:dyDescent="0.25">
      <c r="E1207" s="80"/>
      <c r="J1207" s="48"/>
      <c r="L1207" s="48"/>
      <c r="M1207" s="48"/>
      <c r="N1207" s="48"/>
      <c r="O1207" s="48"/>
    </row>
    <row r="1208" spans="5:15" x14ac:dyDescent="0.25">
      <c r="E1208" s="80"/>
      <c r="J1208" s="48"/>
      <c r="L1208" s="48"/>
      <c r="M1208" s="48"/>
      <c r="N1208" s="48"/>
      <c r="O1208" s="48"/>
    </row>
    <row r="1209" spans="5:15" x14ac:dyDescent="0.25">
      <c r="E1209" s="80"/>
      <c r="J1209" s="48"/>
      <c r="L1209" s="48"/>
      <c r="M1209" s="48"/>
      <c r="N1209" s="48"/>
      <c r="O1209" s="48"/>
    </row>
    <row r="1210" spans="5:15" x14ac:dyDescent="0.25">
      <c r="E1210" s="80"/>
      <c r="J1210" s="48"/>
      <c r="L1210" s="48"/>
      <c r="M1210" s="48"/>
      <c r="N1210" s="48"/>
      <c r="O1210" s="48"/>
    </row>
    <row r="1211" spans="5:15" x14ac:dyDescent="0.25">
      <c r="E1211" s="80"/>
      <c r="J1211" s="48"/>
      <c r="L1211" s="48"/>
      <c r="M1211" s="48"/>
      <c r="N1211" s="48"/>
      <c r="O1211" s="48"/>
    </row>
    <row r="1212" spans="5:15" x14ac:dyDescent="0.25">
      <c r="E1212" s="80"/>
      <c r="J1212" s="48"/>
      <c r="L1212" s="48"/>
      <c r="M1212" s="48"/>
      <c r="N1212" s="48"/>
      <c r="O1212" s="48"/>
    </row>
    <row r="1213" spans="5:15" x14ac:dyDescent="0.25">
      <c r="E1213" s="80"/>
      <c r="J1213" s="48"/>
      <c r="L1213" s="48"/>
      <c r="M1213" s="48"/>
      <c r="N1213" s="48"/>
      <c r="O1213" s="48"/>
    </row>
    <row r="1214" spans="5:15" x14ac:dyDescent="0.25">
      <c r="E1214" s="80"/>
      <c r="J1214" s="48"/>
      <c r="L1214" s="48"/>
      <c r="M1214" s="48"/>
      <c r="N1214" s="48"/>
      <c r="O1214" s="48"/>
    </row>
    <row r="1215" spans="5:15" x14ac:dyDescent="0.25">
      <c r="E1215" s="80"/>
      <c r="J1215" s="48"/>
      <c r="L1215" s="48"/>
      <c r="M1215" s="48"/>
      <c r="N1215" s="48"/>
      <c r="O1215" s="48"/>
    </row>
    <row r="1216" spans="5:15" x14ac:dyDescent="0.25">
      <c r="E1216" s="80"/>
      <c r="J1216" s="48"/>
      <c r="L1216" s="48"/>
      <c r="M1216" s="48"/>
      <c r="N1216" s="48"/>
      <c r="O1216" s="48"/>
    </row>
    <row r="1217" spans="5:15" x14ac:dyDescent="0.25">
      <c r="E1217" s="80"/>
      <c r="J1217" s="48"/>
      <c r="L1217" s="48"/>
      <c r="M1217" s="48"/>
      <c r="N1217" s="48"/>
      <c r="O1217" s="48"/>
    </row>
    <row r="1218" spans="5:15" x14ac:dyDescent="0.25">
      <c r="E1218" s="80"/>
      <c r="J1218" s="48"/>
      <c r="L1218" s="48"/>
      <c r="M1218" s="48"/>
      <c r="N1218" s="48"/>
      <c r="O1218" s="48"/>
    </row>
    <row r="1219" spans="5:15" x14ac:dyDescent="0.25">
      <c r="E1219" s="80"/>
      <c r="J1219" s="48"/>
      <c r="L1219" s="48"/>
      <c r="M1219" s="48"/>
      <c r="N1219" s="48"/>
      <c r="O1219" s="48"/>
    </row>
    <row r="1220" spans="5:15" x14ac:dyDescent="0.25">
      <c r="E1220" s="80"/>
      <c r="J1220" s="48"/>
      <c r="L1220" s="48"/>
      <c r="M1220" s="48"/>
      <c r="N1220" s="48"/>
      <c r="O1220" s="48"/>
    </row>
    <row r="1221" spans="5:15" x14ac:dyDescent="0.25">
      <c r="E1221" s="80"/>
      <c r="J1221" s="48"/>
      <c r="L1221" s="48"/>
      <c r="M1221" s="48"/>
      <c r="N1221" s="48"/>
      <c r="O1221" s="48"/>
    </row>
    <row r="1222" spans="5:15" x14ac:dyDescent="0.25">
      <c r="E1222" s="80"/>
      <c r="J1222" s="48"/>
      <c r="L1222" s="48"/>
      <c r="M1222" s="48"/>
      <c r="N1222" s="48"/>
      <c r="O1222" s="48"/>
    </row>
    <row r="1223" spans="5:15" x14ac:dyDescent="0.25">
      <c r="E1223" s="80"/>
      <c r="J1223" s="48"/>
      <c r="L1223" s="48"/>
      <c r="M1223" s="48"/>
      <c r="N1223" s="48"/>
      <c r="O1223" s="48"/>
    </row>
    <row r="1224" spans="5:15" x14ac:dyDescent="0.25">
      <c r="E1224" s="80"/>
      <c r="J1224" s="48"/>
      <c r="L1224" s="48"/>
      <c r="M1224" s="48"/>
      <c r="N1224" s="48"/>
      <c r="O1224" s="48"/>
    </row>
    <row r="1225" spans="5:15" x14ac:dyDescent="0.25">
      <c r="E1225" s="80"/>
      <c r="J1225" s="48"/>
      <c r="L1225" s="48"/>
      <c r="M1225" s="48"/>
      <c r="N1225" s="48"/>
      <c r="O1225" s="48"/>
    </row>
    <row r="1226" spans="5:15" x14ac:dyDescent="0.25">
      <c r="E1226" s="80"/>
      <c r="J1226" s="48"/>
      <c r="L1226" s="48"/>
      <c r="M1226" s="48"/>
      <c r="N1226" s="48"/>
      <c r="O1226" s="48"/>
    </row>
    <row r="1227" spans="5:15" x14ac:dyDescent="0.25">
      <c r="E1227" s="80"/>
      <c r="J1227" s="48"/>
      <c r="L1227" s="48"/>
      <c r="M1227" s="48"/>
      <c r="N1227" s="48"/>
      <c r="O1227" s="48"/>
    </row>
    <row r="1228" spans="5:15" x14ac:dyDescent="0.25">
      <c r="E1228" s="80"/>
      <c r="J1228" s="48"/>
      <c r="L1228" s="48"/>
      <c r="M1228" s="48"/>
      <c r="N1228" s="48"/>
      <c r="O1228" s="48"/>
    </row>
    <row r="1229" spans="5:15" x14ac:dyDescent="0.25">
      <c r="E1229" s="80"/>
      <c r="J1229" s="48"/>
      <c r="L1229" s="48"/>
      <c r="M1229" s="48"/>
      <c r="N1229" s="48"/>
      <c r="O1229" s="48"/>
    </row>
    <row r="1230" spans="5:15" x14ac:dyDescent="0.25">
      <c r="E1230" s="80"/>
      <c r="J1230" s="48"/>
      <c r="L1230" s="48"/>
      <c r="M1230" s="48"/>
      <c r="N1230" s="48"/>
      <c r="O1230" s="48"/>
    </row>
    <row r="1231" spans="5:15" x14ac:dyDescent="0.25">
      <c r="E1231" s="80"/>
      <c r="J1231" s="48"/>
      <c r="L1231" s="48"/>
      <c r="M1231" s="48"/>
      <c r="N1231" s="48"/>
      <c r="O1231" s="48"/>
    </row>
    <row r="1232" spans="5:15" x14ac:dyDescent="0.25">
      <c r="E1232" s="80"/>
      <c r="J1232" s="48"/>
      <c r="L1232" s="48"/>
      <c r="M1232" s="48"/>
      <c r="N1232" s="48"/>
      <c r="O1232" s="48"/>
    </row>
    <row r="1233" spans="5:15" x14ac:dyDescent="0.25">
      <c r="E1233" s="80"/>
      <c r="J1233" s="48"/>
      <c r="L1233" s="48"/>
      <c r="M1233" s="48"/>
      <c r="N1233" s="48"/>
      <c r="O1233" s="48"/>
    </row>
    <row r="1234" spans="5:15" x14ac:dyDescent="0.25">
      <c r="E1234" s="80"/>
      <c r="J1234" s="48"/>
      <c r="L1234" s="48"/>
      <c r="M1234" s="48"/>
      <c r="N1234" s="48"/>
      <c r="O1234" s="48"/>
    </row>
    <row r="1235" spans="5:15" x14ac:dyDescent="0.25">
      <c r="E1235" s="80"/>
      <c r="J1235" s="48"/>
      <c r="L1235" s="48"/>
      <c r="M1235" s="48"/>
      <c r="N1235" s="48"/>
      <c r="O1235" s="48"/>
    </row>
    <row r="1236" spans="5:15" x14ac:dyDescent="0.25">
      <c r="E1236" s="80"/>
      <c r="J1236" s="48"/>
      <c r="L1236" s="48"/>
      <c r="M1236" s="48"/>
      <c r="N1236" s="48"/>
      <c r="O1236" s="48"/>
    </row>
    <row r="1237" spans="5:15" x14ac:dyDescent="0.25">
      <c r="E1237" s="80"/>
      <c r="J1237" s="48"/>
      <c r="L1237" s="48"/>
      <c r="M1237" s="48"/>
      <c r="N1237" s="48"/>
      <c r="O1237" s="48"/>
    </row>
    <row r="1238" spans="5:15" x14ac:dyDescent="0.25">
      <c r="E1238" s="80"/>
      <c r="J1238" s="48"/>
      <c r="L1238" s="48"/>
      <c r="M1238" s="48"/>
      <c r="N1238" s="48"/>
      <c r="O1238" s="48"/>
    </row>
    <row r="1239" spans="5:15" x14ac:dyDescent="0.25">
      <c r="E1239" s="80"/>
      <c r="J1239" s="48"/>
      <c r="L1239" s="48"/>
      <c r="M1239" s="48"/>
      <c r="N1239" s="48"/>
      <c r="O1239" s="48"/>
    </row>
    <row r="1240" spans="5:15" x14ac:dyDescent="0.25">
      <c r="E1240" s="80"/>
      <c r="J1240" s="48"/>
      <c r="L1240" s="48"/>
      <c r="M1240" s="48"/>
      <c r="N1240" s="48"/>
      <c r="O1240" s="48"/>
    </row>
    <row r="1241" spans="5:15" x14ac:dyDescent="0.25">
      <c r="E1241" s="80"/>
      <c r="J1241" s="48"/>
      <c r="L1241" s="48"/>
      <c r="M1241" s="48"/>
      <c r="N1241" s="48"/>
      <c r="O1241" s="48"/>
    </row>
    <row r="1242" spans="5:15" x14ac:dyDescent="0.25">
      <c r="E1242" s="80"/>
      <c r="J1242" s="48"/>
      <c r="L1242" s="48"/>
      <c r="M1242" s="48"/>
      <c r="N1242" s="48"/>
      <c r="O1242" s="48"/>
    </row>
    <row r="1243" spans="5:15" x14ac:dyDescent="0.25">
      <c r="E1243" s="80"/>
      <c r="J1243" s="48"/>
      <c r="L1243" s="48"/>
      <c r="M1243" s="48"/>
      <c r="N1243" s="48"/>
      <c r="O1243" s="48"/>
    </row>
    <row r="1244" spans="5:15" x14ac:dyDescent="0.25">
      <c r="E1244" s="80"/>
      <c r="J1244" s="48"/>
      <c r="L1244" s="48"/>
      <c r="M1244" s="48"/>
      <c r="N1244" s="48"/>
      <c r="O1244" s="48"/>
    </row>
    <row r="1245" spans="5:15" x14ac:dyDescent="0.25">
      <c r="E1245" s="80"/>
      <c r="J1245" s="48"/>
      <c r="L1245" s="48"/>
      <c r="M1245" s="48"/>
      <c r="N1245" s="48"/>
      <c r="O1245" s="48"/>
    </row>
    <row r="1246" spans="5:15" x14ac:dyDescent="0.25">
      <c r="E1246" s="80"/>
      <c r="J1246" s="48"/>
      <c r="L1246" s="48"/>
      <c r="M1246" s="48"/>
      <c r="N1246" s="48"/>
      <c r="O1246" s="48"/>
    </row>
    <row r="1247" spans="5:15" x14ac:dyDescent="0.25">
      <c r="E1247" s="80"/>
      <c r="J1247" s="48"/>
      <c r="L1247" s="48"/>
      <c r="M1247" s="48"/>
      <c r="N1247" s="48"/>
      <c r="O1247" s="48"/>
    </row>
    <row r="1248" spans="5:15" x14ac:dyDescent="0.25">
      <c r="E1248" s="80"/>
      <c r="J1248" s="48"/>
      <c r="L1248" s="48"/>
      <c r="M1248" s="48"/>
      <c r="N1248" s="48"/>
      <c r="O1248" s="48"/>
    </row>
    <row r="1249" spans="5:15" x14ac:dyDescent="0.25">
      <c r="E1249" s="80"/>
      <c r="J1249" s="48"/>
      <c r="L1249" s="48"/>
      <c r="M1249" s="48"/>
      <c r="N1249" s="48"/>
      <c r="O1249" s="48"/>
    </row>
    <row r="1250" spans="5:15" x14ac:dyDescent="0.25">
      <c r="E1250" s="80"/>
      <c r="J1250" s="48"/>
      <c r="L1250" s="48"/>
      <c r="M1250" s="48"/>
      <c r="N1250" s="48"/>
      <c r="O1250" s="48"/>
    </row>
    <row r="1251" spans="5:15" x14ac:dyDescent="0.25">
      <c r="E1251" s="80"/>
      <c r="J1251" s="48"/>
      <c r="L1251" s="48"/>
      <c r="M1251" s="48"/>
      <c r="N1251" s="48"/>
      <c r="O1251" s="48"/>
    </row>
    <row r="1252" spans="5:15" x14ac:dyDescent="0.25">
      <c r="E1252" s="80"/>
      <c r="J1252" s="48"/>
      <c r="L1252" s="48"/>
      <c r="M1252" s="48"/>
      <c r="N1252" s="48"/>
      <c r="O1252" s="48"/>
    </row>
    <row r="1253" spans="5:15" x14ac:dyDescent="0.25">
      <c r="E1253" s="80"/>
      <c r="J1253" s="48"/>
      <c r="L1253" s="48"/>
      <c r="M1253" s="48"/>
      <c r="N1253" s="48"/>
      <c r="O1253" s="48"/>
    </row>
    <row r="1254" spans="5:15" x14ac:dyDescent="0.25">
      <c r="E1254" s="80"/>
      <c r="J1254" s="48"/>
      <c r="L1254" s="48"/>
      <c r="M1254" s="48"/>
      <c r="N1254" s="48"/>
      <c r="O1254" s="48"/>
    </row>
    <row r="1255" spans="5:15" x14ac:dyDescent="0.25">
      <c r="E1255" s="80"/>
      <c r="J1255" s="48"/>
      <c r="L1255" s="48"/>
      <c r="M1255" s="48"/>
      <c r="N1255" s="48"/>
      <c r="O1255" s="48"/>
    </row>
    <row r="1256" spans="5:15" x14ac:dyDescent="0.25">
      <c r="E1256" s="80"/>
      <c r="J1256" s="48"/>
      <c r="L1256" s="48"/>
      <c r="M1256" s="48"/>
      <c r="N1256" s="48"/>
      <c r="O1256" s="48"/>
    </row>
    <row r="1257" spans="5:15" x14ac:dyDescent="0.25">
      <c r="E1257" s="80"/>
      <c r="J1257" s="48"/>
      <c r="L1257" s="48"/>
      <c r="M1257" s="48"/>
      <c r="N1257" s="48"/>
      <c r="O1257" s="48"/>
    </row>
    <row r="1258" spans="5:15" x14ac:dyDescent="0.25">
      <c r="E1258" s="80"/>
      <c r="J1258" s="48"/>
      <c r="L1258" s="48"/>
      <c r="M1258" s="48"/>
      <c r="N1258" s="48"/>
      <c r="O1258" s="48"/>
    </row>
    <row r="1259" spans="5:15" x14ac:dyDescent="0.25">
      <c r="E1259" s="80"/>
      <c r="J1259" s="48"/>
      <c r="L1259" s="48"/>
      <c r="M1259" s="48"/>
      <c r="N1259" s="48"/>
      <c r="O1259" s="48"/>
    </row>
    <row r="1260" spans="5:15" x14ac:dyDescent="0.25">
      <c r="E1260" s="80"/>
      <c r="J1260" s="48"/>
      <c r="L1260" s="48"/>
      <c r="M1260" s="48"/>
      <c r="N1260" s="48"/>
      <c r="O1260" s="48"/>
    </row>
    <row r="1261" spans="5:15" x14ac:dyDescent="0.25">
      <c r="E1261" s="80"/>
      <c r="J1261" s="48"/>
      <c r="L1261" s="48"/>
      <c r="M1261" s="48"/>
      <c r="N1261" s="48"/>
      <c r="O1261" s="48"/>
    </row>
    <row r="1262" spans="5:15" x14ac:dyDescent="0.25">
      <c r="E1262" s="80"/>
      <c r="J1262" s="48"/>
      <c r="L1262" s="48"/>
      <c r="M1262" s="48"/>
      <c r="N1262" s="48"/>
      <c r="O1262" s="48"/>
    </row>
    <row r="1263" spans="5:15" x14ac:dyDescent="0.25">
      <c r="E1263" s="80"/>
      <c r="J1263" s="48"/>
      <c r="L1263" s="48"/>
      <c r="M1263" s="48"/>
      <c r="N1263" s="48"/>
      <c r="O1263" s="48"/>
    </row>
    <row r="1264" spans="5:15" x14ac:dyDescent="0.25">
      <c r="E1264" s="80"/>
      <c r="J1264" s="48"/>
      <c r="L1264" s="48"/>
      <c r="M1264" s="48"/>
      <c r="N1264" s="48"/>
      <c r="O1264" s="48"/>
    </row>
    <row r="1265" spans="5:15" x14ac:dyDescent="0.25">
      <c r="E1265" s="80"/>
      <c r="J1265" s="48"/>
      <c r="L1265" s="48"/>
      <c r="M1265" s="48"/>
      <c r="N1265" s="48"/>
      <c r="O1265" s="48"/>
    </row>
    <row r="1266" spans="5:15" x14ac:dyDescent="0.25">
      <c r="E1266" s="80"/>
      <c r="J1266" s="48"/>
      <c r="L1266" s="48"/>
      <c r="M1266" s="48"/>
      <c r="N1266" s="48"/>
      <c r="O1266" s="48"/>
    </row>
    <row r="1267" spans="5:15" x14ac:dyDescent="0.25">
      <c r="E1267" s="80"/>
      <c r="J1267" s="48"/>
      <c r="L1267" s="48"/>
      <c r="M1267" s="48"/>
      <c r="N1267" s="48"/>
      <c r="O1267" s="48"/>
    </row>
    <row r="1268" spans="5:15" x14ac:dyDescent="0.25">
      <c r="E1268" s="80"/>
      <c r="J1268" s="48"/>
      <c r="L1268" s="48"/>
      <c r="M1268" s="48"/>
      <c r="N1268" s="48"/>
      <c r="O1268" s="48"/>
    </row>
    <row r="1269" spans="5:15" x14ac:dyDescent="0.25">
      <c r="E1269" s="80"/>
      <c r="J1269" s="48"/>
      <c r="L1269" s="48"/>
      <c r="M1269" s="48"/>
      <c r="N1269" s="48"/>
      <c r="O1269" s="48"/>
    </row>
    <row r="1270" spans="5:15" x14ac:dyDescent="0.25">
      <c r="E1270" s="80"/>
      <c r="J1270" s="48"/>
      <c r="L1270" s="48"/>
      <c r="M1270" s="48"/>
      <c r="N1270" s="48"/>
      <c r="O1270" s="48"/>
    </row>
    <row r="1271" spans="5:15" x14ac:dyDescent="0.25">
      <c r="E1271" s="80"/>
      <c r="J1271" s="48"/>
      <c r="L1271" s="48"/>
      <c r="M1271" s="48"/>
      <c r="N1271" s="48"/>
      <c r="O1271" s="48"/>
    </row>
    <row r="1272" spans="5:15" x14ac:dyDescent="0.25">
      <c r="E1272" s="80"/>
      <c r="J1272" s="48"/>
      <c r="L1272" s="48"/>
      <c r="M1272" s="48"/>
      <c r="N1272" s="48"/>
      <c r="O1272" s="48"/>
    </row>
    <row r="1273" spans="5:15" x14ac:dyDescent="0.25">
      <c r="E1273" s="80"/>
      <c r="J1273" s="48"/>
      <c r="L1273" s="48"/>
      <c r="M1273" s="48"/>
      <c r="N1273" s="48"/>
      <c r="O1273" s="48"/>
    </row>
    <row r="1274" spans="5:15" x14ac:dyDescent="0.25">
      <c r="E1274" s="80"/>
      <c r="J1274" s="48"/>
      <c r="L1274" s="48"/>
      <c r="M1274" s="48"/>
      <c r="N1274" s="48"/>
      <c r="O1274" s="48"/>
    </row>
    <row r="1275" spans="5:15" x14ac:dyDescent="0.25">
      <c r="E1275" s="80"/>
      <c r="J1275" s="48"/>
      <c r="L1275" s="48"/>
      <c r="M1275" s="48"/>
      <c r="N1275" s="48"/>
      <c r="O1275" s="48"/>
    </row>
    <row r="1276" spans="5:15" x14ac:dyDescent="0.25">
      <c r="E1276" s="80"/>
      <c r="J1276" s="48"/>
      <c r="L1276" s="48"/>
      <c r="M1276" s="48"/>
      <c r="N1276" s="48"/>
      <c r="O1276" s="48"/>
    </row>
    <row r="1277" spans="5:15" x14ac:dyDescent="0.25">
      <c r="E1277" s="80"/>
      <c r="J1277" s="48"/>
      <c r="L1277" s="48"/>
      <c r="M1277" s="48"/>
      <c r="N1277" s="48"/>
      <c r="O1277" s="48"/>
    </row>
    <row r="1278" spans="5:15" x14ac:dyDescent="0.25">
      <c r="E1278" s="80"/>
      <c r="J1278" s="48"/>
      <c r="L1278" s="48"/>
      <c r="M1278" s="48"/>
      <c r="N1278" s="48"/>
      <c r="O1278" s="48"/>
    </row>
    <row r="1279" spans="5:15" x14ac:dyDescent="0.25">
      <c r="E1279" s="80"/>
      <c r="J1279" s="48"/>
      <c r="L1279" s="48"/>
      <c r="M1279" s="48"/>
      <c r="N1279" s="48"/>
      <c r="O1279" s="48"/>
    </row>
    <row r="1280" spans="5:15" x14ac:dyDescent="0.25">
      <c r="E1280" s="80"/>
      <c r="J1280" s="48"/>
      <c r="L1280" s="48"/>
      <c r="M1280" s="48"/>
      <c r="N1280" s="48"/>
      <c r="O1280" s="48"/>
    </row>
    <row r="1281" spans="5:15" x14ac:dyDescent="0.25">
      <c r="E1281" s="80"/>
      <c r="J1281" s="48"/>
      <c r="L1281" s="48"/>
      <c r="M1281" s="48"/>
      <c r="N1281" s="48"/>
      <c r="O1281" s="48"/>
    </row>
    <row r="1282" spans="5:15" x14ac:dyDescent="0.25">
      <c r="E1282" s="80"/>
      <c r="J1282" s="48"/>
      <c r="L1282" s="48"/>
      <c r="M1282" s="48"/>
      <c r="N1282" s="48"/>
      <c r="O1282" s="48"/>
    </row>
    <row r="1283" spans="5:15" x14ac:dyDescent="0.25">
      <c r="E1283" s="80"/>
      <c r="J1283" s="48"/>
      <c r="L1283" s="48"/>
      <c r="M1283" s="48"/>
      <c r="N1283" s="48"/>
      <c r="O1283" s="48"/>
    </row>
    <row r="1284" spans="5:15" x14ac:dyDescent="0.25">
      <c r="E1284" s="80"/>
      <c r="J1284" s="48"/>
      <c r="L1284" s="48"/>
      <c r="M1284" s="48"/>
      <c r="N1284" s="48"/>
      <c r="O1284" s="48"/>
    </row>
    <row r="1285" spans="5:15" x14ac:dyDescent="0.25">
      <c r="E1285" s="80"/>
      <c r="J1285" s="48"/>
      <c r="L1285" s="48"/>
      <c r="M1285" s="48"/>
      <c r="N1285" s="48"/>
      <c r="O1285" s="48"/>
    </row>
    <row r="1286" spans="5:15" x14ac:dyDescent="0.25">
      <c r="E1286" s="80"/>
      <c r="J1286" s="48"/>
      <c r="L1286" s="48"/>
      <c r="M1286" s="48"/>
      <c r="N1286" s="48"/>
      <c r="O1286" s="48"/>
    </row>
    <row r="1287" spans="5:15" x14ac:dyDescent="0.25">
      <c r="E1287" s="80"/>
      <c r="J1287" s="48"/>
      <c r="L1287" s="48"/>
      <c r="M1287" s="48"/>
      <c r="N1287" s="48"/>
      <c r="O1287" s="48"/>
    </row>
    <row r="1288" spans="5:15" x14ac:dyDescent="0.25">
      <c r="E1288" s="80"/>
      <c r="J1288" s="48"/>
      <c r="L1288" s="48"/>
      <c r="M1288" s="48"/>
      <c r="N1288" s="48"/>
      <c r="O1288" s="48"/>
    </row>
    <row r="1289" spans="5:15" x14ac:dyDescent="0.25">
      <c r="E1289" s="80"/>
      <c r="J1289" s="48"/>
      <c r="L1289" s="48"/>
      <c r="M1289" s="48"/>
      <c r="N1289" s="48"/>
      <c r="O1289" s="48"/>
    </row>
    <row r="1290" spans="5:15" x14ac:dyDescent="0.25">
      <c r="E1290" s="80"/>
      <c r="J1290" s="48"/>
      <c r="L1290" s="48"/>
      <c r="M1290" s="48"/>
      <c r="N1290" s="48"/>
      <c r="O1290" s="48"/>
    </row>
    <row r="1291" spans="5:15" x14ac:dyDescent="0.25">
      <c r="E1291" s="80"/>
      <c r="J1291" s="48"/>
      <c r="L1291" s="48"/>
      <c r="M1291" s="48"/>
      <c r="N1291" s="48"/>
      <c r="O1291" s="48"/>
    </row>
    <row r="1292" spans="5:15" x14ac:dyDescent="0.25">
      <c r="E1292" s="80"/>
      <c r="J1292" s="48"/>
      <c r="L1292" s="48"/>
      <c r="M1292" s="48"/>
      <c r="N1292" s="48"/>
      <c r="O1292" s="48"/>
    </row>
    <row r="1293" spans="5:15" x14ac:dyDescent="0.25">
      <c r="E1293" s="80"/>
      <c r="J1293" s="48"/>
      <c r="L1293" s="48"/>
      <c r="M1293" s="48"/>
      <c r="N1293" s="48"/>
      <c r="O1293" s="48"/>
    </row>
    <row r="1294" spans="5:15" x14ac:dyDescent="0.25">
      <c r="E1294" s="80"/>
      <c r="J1294" s="48"/>
      <c r="L1294" s="48"/>
      <c r="M1294" s="48"/>
      <c r="N1294" s="48"/>
      <c r="O1294" s="48"/>
    </row>
    <row r="1295" spans="5:15" x14ac:dyDescent="0.25">
      <c r="E1295" s="80"/>
      <c r="J1295" s="48"/>
      <c r="L1295" s="48"/>
      <c r="M1295" s="48"/>
      <c r="N1295" s="48"/>
      <c r="O1295" s="48"/>
    </row>
    <row r="1296" spans="5:15" x14ac:dyDescent="0.25">
      <c r="E1296" s="80"/>
      <c r="J1296" s="48"/>
      <c r="L1296" s="48"/>
      <c r="M1296" s="48"/>
      <c r="N1296" s="48"/>
      <c r="O1296" s="48"/>
    </row>
    <row r="1297" spans="5:15" x14ac:dyDescent="0.25">
      <c r="E1297" s="80"/>
      <c r="J1297" s="48"/>
      <c r="L1297" s="48"/>
      <c r="M1297" s="48"/>
      <c r="N1297" s="48"/>
      <c r="O1297" s="48"/>
    </row>
    <row r="1298" spans="5:15" x14ac:dyDescent="0.25">
      <c r="E1298" s="80"/>
      <c r="J1298" s="48"/>
      <c r="L1298" s="48"/>
      <c r="M1298" s="48"/>
      <c r="N1298" s="48"/>
      <c r="O1298" s="48"/>
    </row>
    <row r="1299" spans="5:15" x14ac:dyDescent="0.25">
      <c r="E1299" s="80"/>
      <c r="J1299" s="48"/>
      <c r="L1299" s="48"/>
      <c r="M1299" s="48"/>
      <c r="N1299" s="48"/>
      <c r="O1299" s="48"/>
    </row>
    <row r="1300" spans="5:15" x14ac:dyDescent="0.25">
      <c r="E1300" s="80"/>
      <c r="J1300" s="48"/>
      <c r="L1300" s="48"/>
      <c r="M1300" s="48"/>
      <c r="N1300" s="48"/>
      <c r="O1300" s="48"/>
    </row>
    <row r="1301" spans="5:15" x14ac:dyDescent="0.25">
      <c r="E1301" s="80"/>
      <c r="J1301" s="48"/>
      <c r="L1301" s="48"/>
      <c r="M1301" s="48"/>
      <c r="N1301" s="48"/>
      <c r="O1301" s="48"/>
    </row>
    <row r="1302" spans="5:15" x14ac:dyDescent="0.25">
      <c r="E1302" s="80"/>
      <c r="J1302" s="48"/>
      <c r="L1302" s="48"/>
      <c r="M1302" s="48"/>
      <c r="N1302" s="48"/>
      <c r="O1302" s="48"/>
    </row>
    <row r="1303" spans="5:15" x14ac:dyDescent="0.25">
      <c r="E1303" s="80"/>
      <c r="J1303" s="48"/>
      <c r="L1303" s="48"/>
      <c r="M1303" s="48"/>
      <c r="N1303" s="48"/>
      <c r="O1303" s="48"/>
    </row>
    <row r="1304" spans="5:15" x14ac:dyDescent="0.25">
      <c r="E1304" s="80"/>
      <c r="J1304" s="48"/>
      <c r="L1304" s="48"/>
      <c r="M1304" s="48"/>
      <c r="N1304" s="48"/>
      <c r="O1304" s="48"/>
    </row>
    <row r="1305" spans="5:15" x14ac:dyDescent="0.25">
      <c r="E1305" s="80"/>
      <c r="J1305" s="48"/>
      <c r="L1305" s="48"/>
      <c r="M1305" s="48"/>
      <c r="N1305" s="48"/>
      <c r="O1305" s="48"/>
    </row>
    <row r="1306" spans="5:15" x14ac:dyDescent="0.25">
      <c r="E1306" s="80"/>
      <c r="J1306" s="48"/>
      <c r="L1306" s="48"/>
      <c r="M1306" s="48"/>
      <c r="N1306" s="48"/>
      <c r="O1306" s="48"/>
    </row>
    <row r="1307" spans="5:15" x14ac:dyDescent="0.25">
      <c r="E1307" s="80"/>
      <c r="J1307" s="48"/>
      <c r="L1307" s="48"/>
      <c r="M1307" s="48"/>
      <c r="N1307" s="48"/>
      <c r="O1307" s="48"/>
    </row>
    <row r="1308" spans="5:15" x14ac:dyDescent="0.25">
      <c r="E1308" s="80"/>
      <c r="J1308" s="48"/>
      <c r="L1308" s="48"/>
      <c r="M1308" s="48"/>
      <c r="N1308" s="48"/>
      <c r="O1308" s="48"/>
    </row>
    <row r="1309" spans="5:15" x14ac:dyDescent="0.25">
      <c r="E1309" s="80"/>
      <c r="J1309" s="48"/>
      <c r="L1309" s="48"/>
      <c r="M1309" s="48"/>
      <c r="N1309" s="48"/>
      <c r="O1309" s="48"/>
    </row>
    <row r="1310" spans="5:15" x14ac:dyDescent="0.25">
      <c r="E1310" s="80"/>
      <c r="J1310" s="48"/>
      <c r="L1310" s="48"/>
      <c r="M1310" s="48"/>
      <c r="N1310" s="48"/>
      <c r="O1310" s="48"/>
    </row>
    <row r="1311" spans="5:15" x14ac:dyDescent="0.25">
      <c r="E1311" s="80"/>
      <c r="J1311" s="48"/>
      <c r="L1311" s="48"/>
      <c r="M1311" s="48"/>
      <c r="N1311" s="48"/>
      <c r="O1311" s="48"/>
    </row>
    <row r="1312" spans="5:15" x14ac:dyDescent="0.25">
      <c r="E1312" s="80"/>
      <c r="J1312" s="48"/>
      <c r="L1312" s="48"/>
      <c r="M1312" s="48"/>
      <c r="N1312" s="48"/>
      <c r="O1312" s="48"/>
    </row>
    <row r="1313" spans="5:15" x14ac:dyDescent="0.25">
      <c r="E1313" s="80"/>
      <c r="J1313" s="48"/>
      <c r="L1313" s="48"/>
      <c r="M1313" s="48"/>
      <c r="N1313" s="48"/>
      <c r="O1313" s="48"/>
    </row>
    <row r="1314" spans="5:15" x14ac:dyDescent="0.25">
      <c r="E1314" s="80"/>
      <c r="J1314" s="48"/>
      <c r="L1314" s="48"/>
      <c r="M1314" s="48"/>
      <c r="N1314" s="48"/>
      <c r="O1314" s="48"/>
    </row>
    <row r="1315" spans="5:15" x14ac:dyDescent="0.25">
      <c r="E1315" s="80"/>
      <c r="J1315" s="48"/>
      <c r="L1315" s="48"/>
      <c r="M1315" s="48"/>
      <c r="N1315" s="48"/>
      <c r="O1315" s="48"/>
    </row>
    <row r="1316" spans="5:15" x14ac:dyDescent="0.25">
      <c r="E1316" s="80"/>
      <c r="J1316" s="48"/>
      <c r="L1316" s="48"/>
      <c r="M1316" s="48"/>
      <c r="N1316" s="48"/>
      <c r="O1316" s="48"/>
    </row>
    <row r="1317" spans="5:15" x14ac:dyDescent="0.25">
      <c r="E1317" s="80"/>
      <c r="J1317" s="48"/>
      <c r="L1317" s="48"/>
      <c r="M1317" s="48"/>
      <c r="N1317" s="48"/>
      <c r="O1317" s="48"/>
    </row>
    <row r="1318" spans="5:15" x14ac:dyDescent="0.25">
      <c r="E1318" s="80"/>
      <c r="J1318" s="48"/>
      <c r="L1318" s="48"/>
      <c r="M1318" s="48"/>
      <c r="N1318" s="48"/>
      <c r="O1318" s="48"/>
    </row>
    <row r="1319" spans="5:15" x14ac:dyDescent="0.25">
      <c r="E1319" s="80"/>
      <c r="J1319" s="48"/>
      <c r="L1319" s="48"/>
      <c r="M1319" s="48"/>
      <c r="N1319" s="48"/>
      <c r="O1319" s="48"/>
    </row>
    <row r="1320" spans="5:15" x14ac:dyDescent="0.25">
      <c r="E1320" s="80"/>
      <c r="J1320" s="48"/>
      <c r="L1320" s="48"/>
      <c r="M1320" s="48"/>
      <c r="N1320" s="48"/>
      <c r="O1320" s="48"/>
    </row>
    <row r="1321" spans="5:15" x14ac:dyDescent="0.25">
      <c r="E1321" s="80"/>
      <c r="J1321" s="48"/>
      <c r="L1321" s="48"/>
      <c r="M1321" s="48"/>
      <c r="N1321" s="48"/>
      <c r="O1321" s="48"/>
    </row>
    <row r="1322" spans="5:15" x14ac:dyDescent="0.25">
      <c r="E1322" s="80"/>
      <c r="J1322" s="48"/>
      <c r="L1322" s="48"/>
      <c r="M1322" s="48"/>
      <c r="N1322" s="48"/>
      <c r="O1322" s="48"/>
    </row>
    <row r="1323" spans="5:15" x14ac:dyDescent="0.25">
      <c r="E1323" s="80"/>
      <c r="J1323" s="48"/>
      <c r="L1323" s="48"/>
      <c r="M1323" s="48"/>
      <c r="N1323" s="48"/>
      <c r="O1323" s="48"/>
    </row>
    <row r="1324" spans="5:15" x14ac:dyDescent="0.25">
      <c r="E1324" s="80"/>
      <c r="J1324" s="48"/>
      <c r="L1324" s="48"/>
      <c r="M1324" s="48"/>
      <c r="N1324" s="48"/>
      <c r="O1324" s="48"/>
    </row>
    <row r="1325" spans="5:15" x14ac:dyDescent="0.25">
      <c r="E1325" s="80"/>
      <c r="J1325" s="48"/>
      <c r="L1325" s="48"/>
      <c r="M1325" s="48"/>
      <c r="N1325" s="48"/>
      <c r="O1325" s="48"/>
    </row>
    <row r="1326" spans="5:15" x14ac:dyDescent="0.25">
      <c r="E1326" s="80"/>
      <c r="J1326" s="48"/>
      <c r="L1326" s="48"/>
      <c r="M1326" s="48"/>
      <c r="N1326" s="48"/>
      <c r="O1326" s="48"/>
    </row>
    <row r="1327" spans="5:15" x14ac:dyDescent="0.25">
      <c r="E1327" s="80"/>
      <c r="J1327" s="48"/>
      <c r="L1327" s="48"/>
      <c r="M1327" s="48"/>
      <c r="N1327" s="48"/>
      <c r="O1327" s="48"/>
    </row>
    <row r="1328" spans="5:15" x14ac:dyDescent="0.25">
      <c r="E1328" s="80"/>
      <c r="J1328" s="48"/>
      <c r="L1328" s="48"/>
      <c r="M1328" s="48"/>
      <c r="N1328" s="48"/>
      <c r="O1328" s="48"/>
    </row>
    <row r="1329" spans="5:15" x14ac:dyDescent="0.25">
      <c r="E1329" s="80"/>
      <c r="J1329" s="48"/>
      <c r="L1329" s="48"/>
      <c r="M1329" s="48"/>
      <c r="N1329" s="48"/>
      <c r="O1329" s="48"/>
    </row>
    <row r="1330" spans="5:15" x14ac:dyDescent="0.25">
      <c r="E1330" s="80"/>
      <c r="J1330" s="48"/>
      <c r="L1330" s="48"/>
      <c r="M1330" s="48"/>
      <c r="N1330" s="48"/>
      <c r="O1330" s="48"/>
    </row>
    <row r="1331" spans="5:15" x14ac:dyDescent="0.25">
      <c r="E1331" s="80"/>
      <c r="J1331" s="48"/>
      <c r="L1331" s="48"/>
      <c r="M1331" s="48"/>
      <c r="N1331" s="48"/>
      <c r="O1331" s="48"/>
    </row>
    <row r="1332" spans="5:15" x14ac:dyDescent="0.25">
      <c r="E1332" s="80"/>
      <c r="J1332" s="48"/>
      <c r="L1332" s="48"/>
      <c r="M1332" s="48"/>
      <c r="N1332" s="48"/>
      <c r="O1332" s="48"/>
    </row>
    <row r="1333" spans="5:15" x14ac:dyDescent="0.25">
      <c r="E1333" s="80"/>
      <c r="J1333" s="48"/>
      <c r="L1333" s="48"/>
      <c r="M1333" s="48"/>
      <c r="N1333" s="48"/>
      <c r="O1333" s="48"/>
    </row>
    <row r="1334" spans="5:15" x14ac:dyDescent="0.25">
      <c r="E1334" s="80"/>
      <c r="J1334" s="48"/>
      <c r="L1334" s="48"/>
      <c r="M1334" s="48"/>
      <c r="N1334" s="48"/>
      <c r="O1334" s="48"/>
    </row>
    <row r="1335" spans="5:15" x14ac:dyDescent="0.25">
      <c r="E1335" s="80"/>
      <c r="J1335" s="48"/>
      <c r="L1335" s="48"/>
      <c r="M1335" s="48"/>
      <c r="N1335" s="48"/>
      <c r="O1335" s="48"/>
    </row>
    <row r="1336" spans="5:15" x14ac:dyDescent="0.25">
      <c r="E1336" s="80"/>
      <c r="J1336" s="48"/>
      <c r="L1336" s="48"/>
      <c r="M1336" s="48"/>
      <c r="N1336" s="48"/>
      <c r="O1336" s="48"/>
    </row>
    <row r="1337" spans="5:15" x14ac:dyDescent="0.25">
      <c r="E1337" s="80"/>
      <c r="J1337" s="48"/>
      <c r="L1337" s="48"/>
      <c r="M1337" s="48"/>
      <c r="N1337" s="48"/>
      <c r="O1337" s="48"/>
    </row>
    <row r="1338" spans="5:15" x14ac:dyDescent="0.25">
      <c r="E1338" s="80"/>
      <c r="J1338" s="48"/>
      <c r="L1338" s="48"/>
      <c r="M1338" s="48"/>
      <c r="N1338" s="48"/>
      <c r="O1338" s="48"/>
    </row>
    <row r="1339" spans="5:15" x14ac:dyDescent="0.25">
      <c r="E1339" s="80"/>
      <c r="J1339" s="48"/>
      <c r="L1339" s="48"/>
      <c r="M1339" s="48"/>
      <c r="N1339" s="48"/>
      <c r="O1339" s="48"/>
    </row>
    <row r="1340" spans="5:15" x14ac:dyDescent="0.25">
      <c r="E1340" s="80"/>
      <c r="J1340" s="48"/>
      <c r="L1340" s="48"/>
      <c r="M1340" s="48"/>
      <c r="N1340" s="48"/>
      <c r="O1340" s="48"/>
    </row>
    <row r="1341" spans="5:15" x14ac:dyDescent="0.25">
      <c r="E1341" s="80"/>
      <c r="J1341" s="48"/>
      <c r="L1341" s="48"/>
      <c r="M1341" s="48"/>
      <c r="N1341" s="48"/>
      <c r="O1341" s="48"/>
    </row>
    <row r="1342" spans="5:15" x14ac:dyDescent="0.25">
      <c r="E1342" s="80"/>
      <c r="J1342" s="48"/>
      <c r="L1342" s="48"/>
      <c r="M1342" s="48"/>
      <c r="N1342" s="48"/>
      <c r="O1342" s="48"/>
    </row>
    <row r="1343" spans="5:15" x14ac:dyDescent="0.25">
      <c r="E1343" s="80"/>
      <c r="J1343" s="48"/>
      <c r="L1343" s="48"/>
      <c r="M1343" s="48"/>
      <c r="N1343" s="48"/>
      <c r="O1343" s="48"/>
    </row>
    <row r="1344" spans="5:15" x14ac:dyDescent="0.25">
      <c r="E1344" s="80"/>
      <c r="J1344" s="48"/>
      <c r="L1344" s="48"/>
      <c r="M1344" s="48"/>
      <c r="N1344" s="48"/>
      <c r="O1344" s="48"/>
    </row>
    <row r="1345" spans="5:15" x14ac:dyDescent="0.25">
      <c r="E1345" s="80"/>
      <c r="J1345" s="48"/>
      <c r="L1345" s="48"/>
      <c r="M1345" s="48"/>
      <c r="N1345" s="48"/>
      <c r="O1345" s="48"/>
    </row>
    <row r="1346" spans="5:15" x14ac:dyDescent="0.25">
      <c r="E1346" s="80"/>
      <c r="J1346" s="48"/>
      <c r="L1346" s="48"/>
      <c r="M1346" s="48"/>
      <c r="N1346" s="48"/>
      <c r="O1346" s="48"/>
    </row>
    <row r="1347" spans="5:15" x14ac:dyDescent="0.25">
      <c r="E1347" s="80"/>
      <c r="J1347" s="48"/>
      <c r="L1347" s="48"/>
      <c r="M1347" s="48"/>
      <c r="N1347" s="48"/>
      <c r="O1347" s="48"/>
    </row>
    <row r="1348" spans="5:15" x14ac:dyDescent="0.25">
      <c r="E1348" s="80"/>
      <c r="J1348" s="48"/>
      <c r="L1348" s="48"/>
      <c r="M1348" s="48"/>
      <c r="N1348" s="48"/>
      <c r="O1348" s="48"/>
    </row>
    <row r="1349" spans="5:15" x14ac:dyDescent="0.25">
      <c r="E1349" s="80"/>
      <c r="J1349" s="48"/>
      <c r="L1349" s="48"/>
      <c r="M1349" s="48"/>
      <c r="N1349" s="48"/>
      <c r="O1349" s="48"/>
    </row>
    <row r="1350" spans="5:15" x14ac:dyDescent="0.25">
      <c r="E1350" s="80"/>
      <c r="J1350" s="48"/>
      <c r="L1350" s="48"/>
      <c r="M1350" s="48"/>
      <c r="N1350" s="48"/>
      <c r="O1350" s="48"/>
    </row>
    <row r="1351" spans="5:15" x14ac:dyDescent="0.25">
      <c r="E1351" s="80"/>
      <c r="J1351" s="48"/>
      <c r="L1351" s="48"/>
      <c r="M1351" s="48"/>
      <c r="N1351" s="48"/>
      <c r="O1351" s="48"/>
    </row>
    <row r="1352" spans="5:15" x14ac:dyDescent="0.25">
      <c r="E1352" s="80"/>
      <c r="J1352" s="48"/>
      <c r="L1352" s="48"/>
      <c r="M1352" s="48"/>
      <c r="N1352" s="48"/>
      <c r="O1352" s="48"/>
    </row>
    <row r="1353" spans="5:15" x14ac:dyDescent="0.25">
      <c r="E1353" s="80"/>
      <c r="J1353" s="48"/>
      <c r="L1353" s="48"/>
      <c r="M1353" s="48"/>
      <c r="N1353" s="48"/>
      <c r="O1353" s="48"/>
    </row>
    <row r="1354" spans="5:15" x14ac:dyDescent="0.25">
      <c r="E1354" s="80"/>
      <c r="J1354" s="48"/>
      <c r="L1354" s="48"/>
      <c r="M1354" s="48"/>
      <c r="N1354" s="48"/>
      <c r="O1354" s="48"/>
    </row>
    <row r="1355" spans="5:15" x14ac:dyDescent="0.25">
      <c r="E1355" s="80"/>
      <c r="J1355" s="48"/>
      <c r="L1355" s="48"/>
      <c r="M1355" s="48"/>
      <c r="N1355" s="48"/>
      <c r="O1355" s="48"/>
    </row>
    <row r="1356" spans="5:15" x14ac:dyDescent="0.25">
      <c r="E1356" s="80"/>
      <c r="J1356" s="48"/>
      <c r="L1356" s="48"/>
      <c r="M1356" s="48"/>
      <c r="N1356" s="48"/>
      <c r="O1356" s="48"/>
    </row>
    <row r="1357" spans="5:15" x14ac:dyDescent="0.25">
      <c r="E1357" s="80"/>
      <c r="J1357" s="48"/>
      <c r="L1357" s="48"/>
      <c r="M1357" s="48"/>
      <c r="N1357" s="48"/>
      <c r="O1357" s="48"/>
    </row>
    <row r="1358" spans="5:15" x14ac:dyDescent="0.25">
      <c r="E1358" s="80"/>
      <c r="J1358" s="48"/>
      <c r="L1358" s="48"/>
      <c r="M1358" s="48"/>
      <c r="N1358" s="48"/>
      <c r="O1358" s="48"/>
    </row>
    <row r="1359" spans="5:15" x14ac:dyDescent="0.25">
      <c r="E1359" s="80"/>
      <c r="J1359" s="48"/>
      <c r="L1359" s="48"/>
      <c r="M1359" s="48"/>
      <c r="N1359" s="48"/>
      <c r="O1359" s="48"/>
    </row>
    <row r="1360" spans="5:15" x14ac:dyDescent="0.25">
      <c r="E1360" s="80"/>
      <c r="J1360" s="48"/>
      <c r="L1360" s="48"/>
      <c r="M1360" s="48"/>
      <c r="N1360" s="48"/>
      <c r="O1360" s="48"/>
    </row>
    <row r="1361" spans="5:15" x14ac:dyDescent="0.25">
      <c r="E1361" s="80"/>
      <c r="J1361" s="48"/>
      <c r="L1361" s="48"/>
      <c r="M1361" s="48"/>
      <c r="N1361" s="48"/>
      <c r="O1361" s="48"/>
    </row>
    <row r="1362" spans="5:15" x14ac:dyDescent="0.25">
      <c r="E1362" s="80"/>
      <c r="J1362" s="48"/>
      <c r="L1362" s="48"/>
      <c r="M1362" s="48"/>
      <c r="N1362" s="48"/>
      <c r="O1362" s="48"/>
    </row>
    <row r="1363" spans="5:15" x14ac:dyDescent="0.25">
      <c r="E1363" s="80"/>
      <c r="J1363" s="48"/>
      <c r="L1363" s="48"/>
      <c r="M1363" s="48"/>
      <c r="N1363" s="48"/>
      <c r="O1363" s="48"/>
    </row>
    <row r="1364" spans="5:15" x14ac:dyDescent="0.25">
      <c r="E1364" s="80"/>
      <c r="J1364" s="48"/>
      <c r="L1364" s="48"/>
      <c r="M1364" s="48"/>
      <c r="N1364" s="48"/>
      <c r="O1364" s="48"/>
    </row>
    <row r="1365" spans="5:15" x14ac:dyDescent="0.25">
      <c r="E1365" s="80"/>
      <c r="J1365" s="48"/>
      <c r="L1365" s="48"/>
      <c r="M1365" s="48"/>
      <c r="N1365" s="48"/>
      <c r="O1365" s="48"/>
    </row>
    <row r="1366" spans="5:15" x14ac:dyDescent="0.25">
      <c r="E1366" s="80"/>
      <c r="J1366" s="48"/>
      <c r="L1366" s="48"/>
      <c r="M1366" s="48"/>
      <c r="N1366" s="48"/>
      <c r="O1366" s="48"/>
    </row>
    <row r="1367" spans="5:15" x14ac:dyDescent="0.25">
      <c r="E1367" s="80"/>
      <c r="J1367" s="48"/>
      <c r="L1367" s="48"/>
      <c r="M1367" s="48"/>
      <c r="N1367" s="48"/>
      <c r="O1367" s="48"/>
    </row>
    <row r="1368" spans="5:15" x14ac:dyDescent="0.25">
      <c r="E1368" s="80"/>
      <c r="J1368" s="48"/>
      <c r="L1368" s="48"/>
      <c r="M1368" s="48"/>
      <c r="N1368" s="48"/>
      <c r="O1368" s="48"/>
    </row>
    <row r="1369" spans="5:15" x14ac:dyDescent="0.25">
      <c r="E1369" s="80"/>
      <c r="J1369" s="48"/>
      <c r="L1369" s="48"/>
      <c r="M1369" s="48"/>
      <c r="N1369" s="48"/>
      <c r="O1369" s="48"/>
    </row>
    <row r="1370" spans="5:15" x14ac:dyDescent="0.25">
      <c r="E1370" s="80"/>
      <c r="J1370" s="48"/>
      <c r="L1370" s="48"/>
      <c r="M1370" s="48"/>
      <c r="N1370" s="48"/>
      <c r="O1370" s="48"/>
    </row>
    <row r="1371" spans="5:15" x14ac:dyDescent="0.25">
      <c r="E1371" s="80"/>
      <c r="J1371" s="48"/>
      <c r="L1371" s="48"/>
      <c r="M1371" s="48"/>
      <c r="N1371" s="48"/>
      <c r="O1371" s="48"/>
    </row>
    <row r="1372" spans="5:15" x14ac:dyDescent="0.25">
      <c r="E1372" s="80"/>
      <c r="J1372" s="48"/>
      <c r="L1372" s="48"/>
      <c r="M1372" s="48"/>
      <c r="N1372" s="48"/>
      <c r="O1372" s="48"/>
    </row>
    <row r="1373" spans="5:15" x14ac:dyDescent="0.25">
      <c r="E1373" s="80"/>
      <c r="J1373" s="48"/>
      <c r="L1373" s="48"/>
      <c r="M1373" s="48"/>
      <c r="N1373" s="48"/>
      <c r="O1373" s="48"/>
    </row>
    <row r="1374" spans="5:15" x14ac:dyDescent="0.25">
      <c r="E1374" s="80"/>
      <c r="J1374" s="48"/>
      <c r="L1374" s="48"/>
      <c r="M1374" s="48"/>
      <c r="N1374" s="48"/>
      <c r="O1374" s="48"/>
    </row>
    <row r="1375" spans="5:15" x14ac:dyDescent="0.25">
      <c r="E1375" s="80"/>
      <c r="J1375" s="48"/>
      <c r="L1375" s="48"/>
      <c r="M1375" s="48"/>
      <c r="N1375" s="48"/>
      <c r="O1375" s="48"/>
    </row>
    <row r="1376" spans="5:15" x14ac:dyDescent="0.25">
      <c r="E1376" s="80"/>
      <c r="J1376" s="48"/>
      <c r="L1376" s="48"/>
      <c r="M1376" s="48"/>
      <c r="N1376" s="48"/>
      <c r="O1376" s="48"/>
    </row>
    <row r="1377" spans="5:15" x14ac:dyDescent="0.25">
      <c r="E1377" s="80"/>
      <c r="J1377" s="48"/>
      <c r="L1377" s="48"/>
      <c r="M1377" s="48"/>
      <c r="N1377" s="48"/>
      <c r="O1377" s="48"/>
    </row>
    <row r="1378" spans="5:15" x14ac:dyDescent="0.25">
      <c r="E1378" s="80"/>
      <c r="J1378" s="48"/>
      <c r="L1378" s="48"/>
      <c r="M1378" s="48"/>
      <c r="N1378" s="48"/>
      <c r="O1378" s="48"/>
    </row>
    <row r="1379" spans="5:15" x14ac:dyDescent="0.25">
      <c r="E1379" s="80"/>
      <c r="J1379" s="48"/>
      <c r="L1379" s="48"/>
      <c r="M1379" s="48"/>
      <c r="N1379" s="48"/>
      <c r="O1379" s="48"/>
    </row>
    <row r="1380" spans="5:15" x14ac:dyDescent="0.25">
      <c r="E1380" s="80"/>
      <c r="J1380" s="48"/>
      <c r="L1380" s="48"/>
      <c r="M1380" s="48"/>
      <c r="N1380" s="48"/>
      <c r="O1380" s="48"/>
    </row>
    <row r="1381" spans="5:15" x14ac:dyDescent="0.25">
      <c r="E1381" s="80"/>
      <c r="J1381" s="48"/>
      <c r="L1381" s="48"/>
      <c r="M1381" s="48"/>
      <c r="N1381" s="48"/>
      <c r="O1381" s="48"/>
    </row>
    <row r="1382" spans="5:15" x14ac:dyDescent="0.25">
      <c r="E1382" s="80"/>
      <c r="J1382" s="48"/>
      <c r="L1382" s="48"/>
      <c r="M1382" s="48"/>
      <c r="N1382" s="48"/>
      <c r="O1382" s="48"/>
    </row>
    <row r="1383" spans="5:15" x14ac:dyDescent="0.25">
      <c r="E1383" s="80"/>
      <c r="J1383" s="48"/>
      <c r="L1383" s="48"/>
      <c r="M1383" s="48"/>
      <c r="N1383" s="48"/>
      <c r="O1383" s="48"/>
    </row>
    <row r="1384" spans="5:15" x14ac:dyDescent="0.25">
      <c r="E1384" s="80"/>
      <c r="J1384" s="48"/>
      <c r="L1384" s="48"/>
      <c r="M1384" s="48"/>
      <c r="N1384" s="48"/>
      <c r="O1384" s="48"/>
    </row>
    <row r="1385" spans="5:15" x14ac:dyDescent="0.25">
      <c r="E1385" s="80"/>
      <c r="J1385" s="48"/>
      <c r="L1385" s="48"/>
      <c r="M1385" s="48"/>
      <c r="N1385" s="48"/>
      <c r="O1385" s="48"/>
    </row>
    <row r="1386" spans="5:15" x14ac:dyDescent="0.25">
      <c r="E1386" s="80"/>
      <c r="J1386" s="48"/>
      <c r="L1386" s="48"/>
      <c r="M1386" s="48"/>
      <c r="N1386" s="48"/>
      <c r="O1386" s="48"/>
    </row>
    <row r="1387" spans="5:15" x14ac:dyDescent="0.25">
      <c r="E1387" s="80"/>
      <c r="J1387" s="48"/>
      <c r="L1387" s="48"/>
      <c r="M1387" s="48"/>
      <c r="N1387" s="48"/>
      <c r="O1387" s="48"/>
    </row>
    <row r="1388" spans="5:15" x14ac:dyDescent="0.25">
      <c r="E1388" s="80"/>
      <c r="J1388" s="48"/>
      <c r="L1388" s="48"/>
      <c r="M1388" s="48"/>
      <c r="N1388" s="48"/>
      <c r="O1388" s="48"/>
    </row>
    <row r="1389" spans="5:15" x14ac:dyDescent="0.25">
      <c r="E1389" s="80"/>
      <c r="J1389" s="48"/>
      <c r="L1389" s="48"/>
      <c r="M1389" s="48"/>
      <c r="N1389" s="48"/>
      <c r="O1389" s="48"/>
    </row>
    <row r="1390" spans="5:15" x14ac:dyDescent="0.25">
      <c r="E1390" s="80"/>
      <c r="J1390" s="48"/>
      <c r="L1390" s="48"/>
      <c r="M1390" s="48"/>
      <c r="N1390" s="48"/>
      <c r="O1390" s="48"/>
    </row>
    <row r="1391" spans="5:15" x14ac:dyDescent="0.25">
      <c r="E1391" s="80"/>
      <c r="J1391" s="48"/>
      <c r="L1391" s="48"/>
      <c r="M1391" s="48"/>
      <c r="N1391" s="48"/>
      <c r="O1391" s="48"/>
    </row>
    <row r="1392" spans="5:15" x14ac:dyDescent="0.25">
      <c r="E1392" s="80"/>
      <c r="J1392" s="48"/>
      <c r="L1392" s="48"/>
      <c r="M1392" s="48"/>
      <c r="N1392" s="48"/>
      <c r="O1392" s="48"/>
    </row>
    <row r="1393" spans="5:15" x14ac:dyDescent="0.25">
      <c r="E1393" s="80"/>
      <c r="J1393" s="48"/>
      <c r="L1393" s="48"/>
      <c r="M1393" s="48"/>
      <c r="N1393" s="48"/>
      <c r="O1393" s="48"/>
    </row>
    <row r="1394" spans="5:15" x14ac:dyDescent="0.25">
      <c r="E1394" s="80"/>
      <c r="J1394" s="48"/>
      <c r="L1394" s="48"/>
      <c r="M1394" s="48"/>
      <c r="N1394" s="48"/>
      <c r="O1394" s="48"/>
    </row>
    <row r="1395" spans="5:15" x14ac:dyDescent="0.25">
      <c r="E1395" s="80"/>
      <c r="J1395" s="48"/>
      <c r="L1395" s="48"/>
      <c r="M1395" s="48"/>
      <c r="N1395" s="48"/>
      <c r="O1395" s="48"/>
    </row>
    <row r="1396" spans="5:15" x14ac:dyDescent="0.25">
      <c r="E1396" s="80"/>
      <c r="J1396" s="48"/>
      <c r="L1396" s="48"/>
      <c r="M1396" s="48"/>
      <c r="N1396" s="48"/>
      <c r="O1396" s="48"/>
    </row>
    <row r="1397" spans="5:15" x14ac:dyDescent="0.25">
      <c r="E1397" s="80"/>
      <c r="J1397" s="48"/>
      <c r="L1397" s="48"/>
      <c r="M1397" s="48"/>
      <c r="N1397" s="48"/>
      <c r="O1397" s="48"/>
    </row>
    <row r="1398" spans="5:15" x14ac:dyDescent="0.25">
      <c r="E1398" s="80"/>
      <c r="J1398" s="48"/>
      <c r="L1398" s="48"/>
      <c r="M1398" s="48"/>
      <c r="N1398" s="48"/>
      <c r="O1398" s="48"/>
    </row>
    <row r="1399" spans="5:15" x14ac:dyDescent="0.25">
      <c r="E1399" s="80"/>
      <c r="J1399" s="48"/>
      <c r="L1399" s="48"/>
      <c r="M1399" s="48"/>
      <c r="N1399" s="48"/>
      <c r="O1399" s="48"/>
    </row>
    <row r="1400" spans="5:15" x14ac:dyDescent="0.25">
      <c r="E1400" s="80"/>
      <c r="J1400" s="48"/>
      <c r="L1400" s="48"/>
      <c r="M1400" s="48"/>
      <c r="N1400" s="48"/>
      <c r="O1400" s="48"/>
    </row>
    <row r="1401" spans="5:15" x14ac:dyDescent="0.25">
      <c r="E1401" s="80"/>
      <c r="J1401" s="48"/>
      <c r="L1401" s="48"/>
      <c r="M1401" s="48"/>
      <c r="N1401" s="48"/>
      <c r="O1401" s="48"/>
    </row>
    <row r="1402" spans="5:15" x14ac:dyDescent="0.25">
      <c r="E1402" s="80"/>
      <c r="J1402" s="48"/>
      <c r="L1402" s="48"/>
      <c r="M1402" s="48"/>
      <c r="N1402" s="48"/>
      <c r="O1402" s="48"/>
    </row>
    <row r="1403" spans="5:15" x14ac:dyDescent="0.25">
      <c r="E1403" s="80"/>
      <c r="J1403" s="48"/>
      <c r="L1403" s="48"/>
      <c r="M1403" s="48"/>
      <c r="N1403" s="48"/>
      <c r="O1403" s="48"/>
    </row>
    <row r="1404" spans="5:15" x14ac:dyDescent="0.25">
      <c r="E1404" s="80"/>
      <c r="J1404" s="48"/>
      <c r="L1404" s="48"/>
      <c r="M1404" s="48"/>
      <c r="N1404" s="48"/>
      <c r="O1404" s="48"/>
    </row>
    <row r="1405" spans="5:15" x14ac:dyDescent="0.25">
      <c r="E1405" s="80"/>
      <c r="J1405" s="48"/>
      <c r="L1405" s="48"/>
      <c r="M1405" s="48"/>
      <c r="N1405" s="48"/>
      <c r="O1405" s="48"/>
    </row>
    <row r="1406" spans="5:15" x14ac:dyDescent="0.25">
      <c r="E1406" s="80"/>
      <c r="J1406" s="48"/>
      <c r="L1406" s="48"/>
      <c r="M1406" s="48"/>
      <c r="N1406" s="48"/>
      <c r="O1406" s="48"/>
    </row>
    <row r="1407" spans="5:15" x14ac:dyDescent="0.25">
      <c r="E1407" s="80"/>
      <c r="J1407" s="48"/>
      <c r="L1407" s="48"/>
      <c r="M1407" s="48"/>
      <c r="N1407" s="48"/>
      <c r="O1407" s="48"/>
    </row>
    <row r="1408" spans="5:15" x14ac:dyDescent="0.25">
      <c r="E1408" s="80"/>
      <c r="J1408" s="48"/>
      <c r="L1408" s="48"/>
      <c r="M1408" s="48"/>
      <c r="N1408" s="48"/>
      <c r="O1408" s="48"/>
    </row>
    <row r="1409" spans="5:15" x14ac:dyDescent="0.25">
      <c r="E1409" s="80"/>
      <c r="J1409" s="48"/>
      <c r="L1409" s="48"/>
      <c r="M1409" s="48"/>
      <c r="N1409" s="48"/>
      <c r="O1409" s="48"/>
    </row>
    <row r="1410" spans="5:15" x14ac:dyDescent="0.25">
      <c r="E1410" s="80"/>
      <c r="J1410" s="48"/>
      <c r="L1410" s="48"/>
      <c r="M1410" s="48"/>
      <c r="N1410" s="48"/>
      <c r="O1410" s="48"/>
    </row>
    <row r="1411" spans="5:15" x14ac:dyDescent="0.25">
      <c r="E1411" s="80"/>
      <c r="J1411" s="48"/>
      <c r="L1411" s="48"/>
      <c r="M1411" s="48"/>
      <c r="N1411" s="48"/>
      <c r="O1411" s="48"/>
    </row>
    <row r="1412" spans="5:15" x14ac:dyDescent="0.25">
      <c r="E1412" s="80"/>
      <c r="J1412" s="48"/>
      <c r="L1412" s="48"/>
      <c r="M1412" s="48"/>
      <c r="N1412" s="48"/>
      <c r="O1412" s="48"/>
    </row>
    <row r="1413" spans="5:15" x14ac:dyDescent="0.25">
      <c r="E1413" s="80"/>
      <c r="J1413" s="48"/>
      <c r="L1413" s="48"/>
      <c r="M1413" s="48"/>
      <c r="N1413" s="48"/>
      <c r="O1413" s="48"/>
    </row>
    <row r="1414" spans="5:15" x14ac:dyDescent="0.25">
      <c r="E1414" s="80"/>
      <c r="J1414" s="48"/>
      <c r="L1414" s="48"/>
      <c r="M1414" s="48"/>
      <c r="N1414" s="48"/>
      <c r="O1414" s="48"/>
    </row>
    <row r="1415" spans="5:15" x14ac:dyDescent="0.25">
      <c r="E1415" s="80"/>
      <c r="J1415" s="48"/>
      <c r="L1415" s="48"/>
      <c r="M1415" s="48"/>
      <c r="N1415" s="48"/>
      <c r="O1415" s="48"/>
    </row>
    <row r="1416" spans="5:15" x14ac:dyDescent="0.25">
      <c r="E1416" s="80"/>
      <c r="J1416" s="48"/>
      <c r="L1416" s="48"/>
      <c r="M1416" s="48"/>
      <c r="N1416" s="48"/>
      <c r="O1416" s="48"/>
    </row>
    <row r="1417" spans="5:15" x14ac:dyDescent="0.25">
      <c r="E1417" s="80"/>
      <c r="J1417" s="48"/>
      <c r="L1417" s="48"/>
      <c r="M1417" s="48"/>
      <c r="N1417" s="48"/>
      <c r="O1417" s="48"/>
    </row>
    <row r="1418" spans="5:15" x14ac:dyDescent="0.25">
      <c r="E1418" s="80"/>
      <c r="J1418" s="48"/>
      <c r="L1418" s="48"/>
      <c r="M1418" s="48"/>
      <c r="N1418" s="48"/>
      <c r="O1418" s="48"/>
    </row>
    <row r="1419" spans="5:15" x14ac:dyDescent="0.25">
      <c r="E1419" s="80"/>
      <c r="J1419" s="48"/>
      <c r="L1419" s="48"/>
      <c r="M1419" s="48"/>
      <c r="N1419" s="48"/>
      <c r="O1419" s="48"/>
    </row>
    <row r="1420" spans="5:15" x14ac:dyDescent="0.25">
      <c r="E1420" s="80"/>
      <c r="J1420" s="48"/>
      <c r="L1420" s="48"/>
      <c r="M1420" s="48"/>
      <c r="N1420" s="48"/>
      <c r="O1420" s="48"/>
    </row>
    <row r="1421" spans="5:15" x14ac:dyDescent="0.25">
      <c r="E1421" s="80"/>
      <c r="J1421" s="48"/>
      <c r="L1421" s="48"/>
      <c r="M1421" s="48"/>
      <c r="N1421" s="48"/>
      <c r="O1421" s="48"/>
    </row>
    <row r="1422" spans="5:15" x14ac:dyDescent="0.25">
      <c r="E1422" s="80"/>
      <c r="J1422" s="48"/>
      <c r="L1422" s="48"/>
      <c r="M1422" s="48"/>
      <c r="N1422" s="48"/>
      <c r="O1422" s="48"/>
    </row>
    <row r="1423" spans="5:15" x14ac:dyDescent="0.25">
      <c r="E1423" s="80"/>
      <c r="J1423" s="48"/>
      <c r="L1423" s="48"/>
      <c r="M1423" s="48"/>
      <c r="N1423" s="48"/>
      <c r="O1423" s="48"/>
    </row>
    <row r="1424" spans="5:15" x14ac:dyDescent="0.25">
      <c r="E1424" s="80"/>
      <c r="J1424" s="48"/>
      <c r="L1424" s="48"/>
      <c r="M1424" s="48"/>
      <c r="N1424" s="48"/>
      <c r="O1424" s="48"/>
    </row>
    <row r="1425" spans="5:15" x14ac:dyDescent="0.25">
      <c r="E1425" s="80"/>
      <c r="J1425" s="48"/>
      <c r="L1425" s="48"/>
      <c r="M1425" s="48"/>
      <c r="N1425" s="48"/>
      <c r="O1425" s="48"/>
    </row>
    <row r="1426" spans="5:15" x14ac:dyDescent="0.25">
      <c r="E1426" s="80"/>
      <c r="J1426" s="48"/>
      <c r="L1426" s="48"/>
      <c r="M1426" s="48"/>
      <c r="N1426" s="48"/>
      <c r="O1426" s="48"/>
    </row>
    <row r="1427" spans="5:15" x14ac:dyDescent="0.25">
      <c r="E1427" s="80"/>
      <c r="J1427" s="48"/>
      <c r="L1427" s="48"/>
      <c r="M1427" s="48"/>
      <c r="N1427" s="48"/>
      <c r="O1427" s="48"/>
    </row>
    <row r="1428" spans="5:15" x14ac:dyDescent="0.25">
      <c r="E1428" s="80"/>
      <c r="J1428" s="48"/>
      <c r="L1428" s="48"/>
      <c r="M1428" s="48"/>
      <c r="N1428" s="48"/>
      <c r="O1428" s="48"/>
    </row>
    <row r="1429" spans="5:15" x14ac:dyDescent="0.25">
      <c r="E1429" s="80"/>
      <c r="J1429" s="48"/>
      <c r="L1429" s="48"/>
      <c r="M1429" s="48"/>
      <c r="N1429" s="48"/>
      <c r="O1429" s="48"/>
    </row>
    <row r="1430" spans="5:15" x14ac:dyDescent="0.25">
      <c r="E1430" s="80"/>
      <c r="J1430" s="48"/>
      <c r="L1430" s="48"/>
      <c r="M1430" s="48"/>
      <c r="N1430" s="48"/>
      <c r="O1430" s="48"/>
    </row>
    <row r="1431" spans="5:15" x14ac:dyDescent="0.25">
      <c r="E1431" s="80"/>
      <c r="J1431" s="48"/>
      <c r="L1431" s="48"/>
      <c r="M1431" s="48"/>
      <c r="N1431" s="48"/>
      <c r="O1431" s="48"/>
    </row>
    <row r="1432" spans="5:15" x14ac:dyDescent="0.25">
      <c r="E1432" s="80"/>
      <c r="J1432" s="48"/>
      <c r="L1432" s="48"/>
      <c r="M1432" s="48"/>
      <c r="N1432" s="48"/>
      <c r="O1432" s="48"/>
    </row>
    <row r="1433" spans="5:15" x14ac:dyDescent="0.25">
      <c r="E1433" s="80"/>
      <c r="J1433" s="48"/>
      <c r="L1433" s="48"/>
      <c r="M1433" s="48"/>
      <c r="N1433" s="48"/>
      <c r="O1433" s="48"/>
    </row>
    <row r="1434" spans="5:15" x14ac:dyDescent="0.25">
      <c r="E1434" s="80"/>
      <c r="J1434" s="48"/>
      <c r="L1434" s="48"/>
      <c r="M1434" s="48"/>
      <c r="N1434" s="48"/>
      <c r="O1434" s="48"/>
    </row>
    <row r="1435" spans="5:15" x14ac:dyDescent="0.25">
      <c r="E1435" s="80"/>
      <c r="J1435" s="48"/>
      <c r="L1435" s="48"/>
      <c r="M1435" s="48"/>
      <c r="N1435" s="48"/>
      <c r="O1435" s="48"/>
    </row>
    <row r="1436" spans="5:15" x14ac:dyDescent="0.25">
      <c r="E1436" s="80"/>
      <c r="J1436" s="48"/>
      <c r="L1436" s="48"/>
      <c r="M1436" s="48"/>
      <c r="N1436" s="48"/>
      <c r="O1436" s="48"/>
    </row>
    <row r="1437" spans="5:15" x14ac:dyDescent="0.25">
      <c r="E1437" s="80"/>
      <c r="J1437" s="48"/>
      <c r="L1437" s="48"/>
      <c r="M1437" s="48"/>
      <c r="N1437" s="48"/>
      <c r="O1437" s="48"/>
    </row>
    <row r="1438" spans="5:15" x14ac:dyDescent="0.25">
      <c r="E1438" s="80"/>
      <c r="J1438" s="48"/>
      <c r="L1438" s="48"/>
      <c r="M1438" s="48"/>
      <c r="N1438" s="48"/>
      <c r="O1438" s="48"/>
    </row>
    <row r="1439" spans="5:15" x14ac:dyDescent="0.25">
      <c r="E1439" s="80"/>
      <c r="J1439" s="48"/>
      <c r="L1439" s="48"/>
      <c r="M1439" s="48"/>
      <c r="N1439" s="48"/>
      <c r="O1439" s="48"/>
    </row>
    <row r="1440" spans="5:15" x14ac:dyDescent="0.25">
      <c r="E1440" s="80"/>
      <c r="J1440" s="48"/>
      <c r="L1440" s="48"/>
      <c r="M1440" s="48"/>
      <c r="N1440" s="48"/>
      <c r="O1440" s="48"/>
    </row>
    <row r="1441" spans="5:15" x14ac:dyDescent="0.25">
      <c r="E1441" s="80"/>
      <c r="J1441" s="48"/>
      <c r="L1441" s="48"/>
      <c r="M1441" s="48"/>
      <c r="N1441" s="48"/>
      <c r="O1441" s="48"/>
    </row>
    <row r="1442" spans="5:15" x14ac:dyDescent="0.25">
      <c r="E1442" s="80"/>
      <c r="J1442" s="48"/>
      <c r="L1442" s="48"/>
      <c r="M1442" s="48"/>
      <c r="N1442" s="48"/>
      <c r="O1442" s="48"/>
    </row>
    <row r="1443" spans="5:15" x14ac:dyDescent="0.25">
      <c r="E1443" s="80"/>
      <c r="J1443" s="48"/>
      <c r="L1443" s="48"/>
      <c r="M1443" s="48"/>
      <c r="N1443" s="48"/>
      <c r="O1443" s="48"/>
    </row>
    <row r="1444" spans="5:15" x14ac:dyDescent="0.25">
      <c r="E1444" s="80"/>
      <c r="J1444" s="48"/>
      <c r="L1444" s="48"/>
      <c r="M1444" s="48"/>
      <c r="N1444" s="48"/>
      <c r="O1444" s="48"/>
    </row>
    <row r="1445" spans="5:15" x14ac:dyDescent="0.25">
      <c r="E1445" s="80"/>
      <c r="J1445" s="48"/>
      <c r="L1445" s="48"/>
      <c r="M1445" s="48"/>
      <c r="N1445" s="48"/>
      <c r="O1445" s="48"/>
    </row>
    <row r="1446" spans="5:15" x14ac:dyDescent="0.25">
      <c r="E1446" s="80"/>
      <c r="J1446" s="48"/>
      <c r="L1446" s="48"/>
      <c r="M1446" s="48"/>
      <c r="N1446" s="48"/>
      <c r="O1446" s="48"/>
    </row>
    <row r="1447" spans="5:15" x14ac:dyDescent="0.25">
      <c r="E1447" s="80"/>
      <c r="J1447" s="48"/>
      <c r="L1447" s="48"/>
      <c r="M1447" s="48"/>
      <c r="N1447" s="48"/>
      <c r="O1447" s="48"/>
    </row>
    <row r="1448" spans="5:15" x14ac:dyDescent="0.25">
      <c r="E1448" s="80"/>
      <c r="J1448" s="48"/>
      <c r="L1448" s="48"/>
      <c r="M1448" s="48"/>
      <c r="N1448" s="48"/>
      <c r="O1448" s="48"/>
    </row>
    <row r="1449" spans="5:15" x14ac:dyDescent="0.25">
      <c r="E1449" s="80"/>
      <c r="J1449" s="48"/>
      <c r="L1449" s="48"/>
      <c r="M1449" s="48"/>
      <c r="N1449" s="48"/>
      <c r="O1449" s="48"/>
    </row>
    <row r="1450" spans="5:15" x14ac:dyDescent="0.25">
      <c r="E1450" s="80"/>
      <c r="J1450" s="48"/>
      <c r="L1450" s="48"/>
      <c r="M1450" s="48"/>
      <c r="N1450" s="48"/>
      <c r="O1450" s="48"/>
    </row>
    <row r="1451" spans="5:15" x14ac:dyDescent="0.25">
      <c r="E1451" s="80"/>
      <c r="J1451" s="48"/>
      <c r="L1451" s="48"/>
      <c r="M1451" s="48"/>
      <c r="N1451" s="48"/>
      <c r="O1451" s="48"/>
    </row>
    <row r="1452" spans="5:15" x14ac:dyDescent="0.25">
      <c r="E1452" s="80"/>
      <c r="J1452" s="48"/>
      <c r="L1452" s="48"/>
      <c r="M1452" s="48"/>
      <c r="N1452" s="48"/>
      <c r="O1452" s="48"/>
    </row>
    <row r="1453" spans="5:15" x14ac:dyDescent="0.25">
      <c r="E1453" s="80"/>
      <c r="J1453" s="48"/>
      <c r="L1453" s="48"/>
      <c r="M1453" s="48"/>
      <c r="N1453" s="48"/>
      <c r="O1453" s="48"/>
    </row>
    <row r="1454" spans="5:15" x14ac:dyDescent="0.25">
      <c r="E1454" s="80"/>
      <c r="J1454" s="48"/>
      <c r="L1454" s="48"/>
      <c r="M1454" s="48"/>
      <c r="N1454" s="48"/>
      <c r="O1454" s="48"/>
    </row>
    <row r="1455" spans="5:15" x14ac:dyDescent="0.25">
      <c r="E1455" s="80"/>
      <c r="J1455" s="48"/>
      <c r="L1455" s="48"/>
      <c r="M1455" s="48"/>
      <c r="N1455" s="48"/>
      <c r="O1455" s="48"/>
    </row>
    <row r="1456" spans="5:15" x14ac:dyDescent="0.25">
      <c r="E1456" s="80"/>
      <c r="J1456" s="48"/>
      <c r="L1456" s="48"/>
      <c r="M1456" s="48"/>
      <c r="N1456" s="48"/>
      <c r="O1456" s="48"/>
    </row>
    <row r="1457" spans="5:15" x14ac:dyDescent="0.25">
      <c r="E1457" s="80"/>
      <c r="J1457" s="48"/>
      <c r="L1457" s="48"/>
      <c r="M1457" s="48"/>
      <c r="N1457" s="48"/>
      <c r="O1457" s="48"/>
    </row>
    <row r="1458" spans="5:15" x14ac:dyDescent="0.25">
      <c r="E1458" s="80"/>
      <c r="J1458" s="48"/>
      <c r="L1458" s="48"/>
      <c r="M1458" s="48"/>
      <c r="N1458" s="48"/>
      <c r="O1458" s="48"/>
    </row>
    <row r="1459" spans="5:15" x14ac:dyDescent="0.25">
      <c r="E1459" s="80"/>
      <c r="J1459" s="48"/>
      <c r="L1459" s="48"/>
      <c r="M1459" s="48"/>
      <c r="N1459" s="48"/>
      <c r="O1459" s="48"/>
    </row>
    <row r="1460" spans="5:15" x14ac:dyDescent="0.25">
      <c r="E1460" s="80"/>
      <c r="J1460" s="48"/>
      <c r="L1460" s="48"/>
      <c r="M1460" s="48"/>
      <c r="N1460" s="48"/>
      <c r="O1460" s="48"/>
    </row>
    <row r="1461" spans="5:15" x14ac:dyDescent="0.25">
      <c r="E1461" s="80"/>
      <c r="J1461" s="48"/>
      <c r="L1461" s="48"/>
      <c r="M1461" s="48"/>
      <c r="N1461" s="48"/>
      <c r="O1461" s="48"/>
    </row>
    <row r="1462" spans="5:15" x14ac:dyDescent="0.25">
      <c r="E1462" s="80"/>
      <c r="J1462" s="48"/>
      <c r="L1462" s="48"/>
      <c r="M1462" s="48"/>
      <c r="N1462" s="48"/>
      <c r="O1462" s="48"/>
    </row>
    <row r="1463" spans="5:15" x14ac:dyDescent="0.25">
      <c r="E1463" s="80"/>
      <c r="J1463" s="48"/>
      <c r="L1463" s="48"/>
      <c r="M1463" s="48"/>
      <c r="N1463" s="48"/>
      <c r="O1463" s="48"/>
    </row>
    <row r="1464" spans="5:15" x14ac:dyDescent="0.25">
      <c r="E1464" s="80"/>
      <c r="J1464" s="48"/>
      <c r="L1464" s="48"/>
      <c r="M1464" s="48"/>
      <c r="N1464" s="48"/>
      <c r="O1464" s="48"/>
    </row>
    <row r="1465" spans="5:15" x14ac:dyDescent="0.25">
      <c r="E1465" s="80"/>
      <c r="J1465" s="48"/>
      <c r="L1465" s="48"/>
      <c r="M1465" s="48"/>
      <c r="N1465" s="48"/>
      <c r="O1465" s="48"/>
    </row>
    <row r="1466" spans="5:15" x14ac:dyDescent="0.25">
      <c r="E1466" s="80"/>
      <c r="J1466" s="48"/>
      <c r="L1466" s="48"/>
      <c r="M1466" s="48"/>
      <c r="N1466" s="48"/>
      <c r="O1466" s="48"/>
    </row>
    <row r="1467" spans="5:15" x14ac:dyDescent="0.25">
      <c r="E1467" s="80"/>
      <c r="J1467" s="48"/>
      <c r="L1467" s="48"/>
      <c r="M1467" s="48"/>
      <c r="N1467" s="48"/>
      <c r="O1467" s="48"/>
    </row>
    <row r="1468" spans="5:15" x14ac:dyDescent="0.25">
      <c r="E1468" s="80"/>
      <c r="J1468" s="48"/>
      <c r="L1468" s="48"/>
      <c r="M1468" s="48"/>
      <c r="N1468" s="48"/>
      <c r="O1468" s="48"/>
    </row>
    <row r="1469" spans="5:15" x14ac:dyDescent="0.25">
      <c r="E1469" s="80"/>
      <c r="J1469" s="48"/>
      <c r="L1469" s="48"/>
      <c r="M1469" s="48"/>
      <c r="N1469" s="48"/>
      <c r="O1469" s="48"/>
    </row>
    <row r="1470" spans="5:15" x14ac:dyDescent="0.25">
      <c r="E1470" s="80"/>
      <c r="J1470" s="48"/>
      <c r="L1470" s="48"/>
      <c r="M1470" s="48"/>
      <c r="N1470" s="48"/>
      <c r="O1470" s="48"/>
    </row>
    <row r="1471" spans="5:15" x14ac:dyDescent="0.25">
      <c r="E1471" s="80"/>
      <c r="J1471" s="48"/>
      <c r="L1471" s="48"/>
      <c r="M1471" s="48"/>
      <c r="N1471" s="48"/>
      <c r="O1471" s="48"/>
    </row>
    <row r="1472" spans="5:15" x14ac:dyDescent="0.25">
      <c r="E1472" s="80"/>
      <c r="J1472" s="48"/>
      <c r="L1472" s="48"/>
      <c r="M1472" s="48"/>
      <c r="N1472" s="48"/>
      <c r="O1472" s="48"/>
    </row>
    <row r="1473" spans="5:15" x14ac:dyDescent="0.25">
      <c r="E1473" s="80"/>
      <c r="J1473" s="48"/>
      <c r="L1473" s="48"/>
      <c r="M1473" s="48"/>
      <c r="N1473" s="48"/>
      <c r="O1473" s="48"/>
    </row>
    <row r="1474" spans="5:15" x14ac:dyDescent="0.25">
      <c r="E1474" s="80"/>
      <c r="J1474" s="48"/>
      <c r="L1474" s="48"/>
      <c r="M1474" s="48"/>
      <c r="N1474" s="48"/>
      <c r="O1474" s="48"/>
    </row>
    <row r="1475" spans="5:15" x14ac:dyDescent="0.25">
      <c r="E1475" s="80"/>
      <c r="J1475" s="48"/>
      <c r="L1475" s="48"/>
      <c r="M1475" s="48"/>
      <c r="N1475" s="48"/>
      <c r="O1475" s="48"/>
    </row>
    <row r="1476" spans="5:15" x14ac:dyDescent="0.25">
      <c r="E1476" s="80"/>
      <c r="J1476" s="48"/>
      <c r="L1476" s="48"/>
      <c r="M1476" s="48"/>
      <c r="N1476" s="48"/>
      <c r="O1476" s="48"/>
    </row>
    <row r="1477" spans="5:15" x14ac:dyDescent="0.25">
      <c r="E1477" s="80"/>
      <c r="J1477" s="48"/>
      <c r="L1477" s="48"/>
      <c r="M1477" s="48"/>
      <c r="N1477" s="48"/>
      <c r="O1477" s="48"/>
    </row>
    <row r="1478" spans="5:15" x14ac:dyDescent="0.25">
      <c r="E1478" s="80"/>
      <c r="J1478" s="48"/>
      <c r="L1478" s="48"/>
      <c r="M1478" s="48"/>
      <c r="N1478" s="48"/>
      <c r="O1478" s="48"/>
    </row>
    <row r="1479" spans="5:15" x14ac:dyDescent="0.25">
      <c r="E1479" s="80"/>
      <c r="J1479" s="48"/>
      <c r="L1479" s="48"/>
      <c r="M1479" s="48"/>
      <c r="N1479" s="48"/>
      <c r="O1479" s="48"/>
    </row>
    <row r="1480" spans="5:15" x14ac:dyDescent="0.25">
      <c r="E1480" s="80"/>
      <c r="J1480" s="48"/>
      <c r="L1480" s="48"/>
      <c r="M1480" s="48"/>
      <c r="N1480" s="48"/>
      <c r="O1480" s="48"/>
    </row>
    <row r="1481" spans="5:15" x14ac:dyDescent="0.25">
      <c r="E1481" s="80"/>
      <c r="J1481" s="48"/>
      <c r="L1481" s="48"/>
      <c r="M1481" s="48"/>
      <c r="N1481" s="48"/>
      <c r="O1481" s="48"/>
    </row>
    <row r="1482" spans="5:15" x14ac:dyDescent="0.25">
      <c r="E1482" s="80"/>
      <c r="J1482" s="48"/>
      <c r="L1482" s="48"/>
      <c r="M1482" s="48"/>
      <c r="N1482" s="48"/>
      <c r="O1482" s="48"/>
    </row>
    <row r="1483" spans="5:15" x14ac:dyDescent="0.25">
      <c r="E1483" s="80"/>
      <c r="J1483" s="48"/>
      <c r="L1483" s="48"/>
      <c r="M1483" s="48"/>
      <c r="N1483" s="48"/>
      <c r="O1483" s="48"/>
    </row>
    <row r="1484" spans="5:15" x14ac:dyDescent="0.25">
      <c r="E1484" s="80"/>
      <c r="J1484" s="48"/>
      <c r="L1484" s="48"/>
      <c r="M1484" s="48"/>
      <c r="N1484" s="48"/>
      <c r="O1484" s="48"/>
    </row>
    <row r="1485" spans="5:15" x14ac:dyDescent="0.25">
      <c r="E1485" s="80"/>
      <c r="J1485" s="48"/>
      <c r="L1485" s="48"/>
      <c r="M1485" s="48"/>
      <c r="N1485" s="48"/>
      <c r="O1485" s="48"/>
    </row>
    <row r="1486" spans="5:15" x14ac:dyDescent="0.25">
      <c r="E1486" s="80"/>
      <c r="J1486" s="48"/>
      <c r="L1486" s="48"/>
      <c r="M1486" s="48"/>
      <c r="N1486" s="48"/>
      <c r="O1486" s="48"/>
    </row>
    <row r="1487" spans="5:15" x14ac:dyDescent="0.25">
      <c r="E1487" s="80"/>
      <c r="J1487" s="48"/>
      <c r="L1487" s="48"/>
      <c r="M1487" s="48"/>
      <c r="N1487" s="48"/>
      <c r="O1487" s="48"/>
    </row>
    <row r="1488" spans="5:15" x14ac:dyDescent="0.25">
      <c r="E1488" s="80"/>
      <c r="J1488" s="48"/>
      <c r="L1488" s="48"/>
      <c r="M1488" s="48"/>
      <c r="N1488" s="48"/>
      <c r="O1488" s="48"/>
    </row>
    <row r="1489" spans="5:15" x14ac:dyDescent="0.25">
      <c r="E1489" s="80"/>
      <c r="J1489" s="48"/>
      <c r="L1489" s="48"/>
      <c r="M1489" s="48"/>
      <c r="N1489" s="48"/>
      <c r="O1489" s="48"/>
    </row>
    <row r="1490" spans="5:15" x14ac:dyDescent="0.25">
      <c r="E1490" s="80"/>
      <c r="J1490" s="48"/>
      <c r="L1490" s="48"/>
      <c r="M1490" s="48"/>
      <c r="N1490" s="48"/>
      <c r="O1490" s="48"/>
    </row>
    <row r="1491" spans="5:15" x14ac:dyDescent="0.25">
      <c r="E1491" s="80"/>
      <c r="J1491" s="48"/>
      <c r="L1491" s="48"/>
      <c r="M1491" s="48"/>
      <c r="N1491" s="48"/>
      <c r="O1491" s="48"/>
    </row>
    <row r="1492" spans="5:15" x14ac:dyDescent="0.25">
      <c r="E1492" s="80"/>
      <c r="J1492" s="48"/>
      <c r="L1492" s="48"/>
      <c r="M1492" s="48"/>
      <c r="N1492" s="48"/>
      <c r="O1492" s="48"/>
    </row>
    <row r="1493" spans="5:15" x14ac:dyDescent="0.25">
      <c r="E1493" s="80"/>
      <c r="J1493" s="48"/>
      <c r="L1493" s="48"/>
      <c r="M1493" s="48"/>
      <c r="N1493" s="48"/>
      <c r="O1493" s="48"/>
    </row>
    <row r="1494" spans="5:15" x14ac:dyDescent="0.25">
      <c r="E1494" s="80"/>
      <c r="J1494" s="48"/>
      <c r="L1494" s="48"/>
      <c r="M1494" s="48"/>
      <c r="N1494" s="48"/>
      <c r="O1494" s="48"/>
    </row>
    <row r="1495" spans="5:15" x14ac:dyDescent="0.25">
      <c r="E1495" s="80"/>
      <c r="J1495" s="48"/>
      <c r="L1495" s="48"/>
      <c r="M1495" s="48"/>
      <c r="N1495" s="48"/>
      <c r="O1495" s="48"/>
    </row>
    <row r="1496" spans="5:15" x14ac:dyDescent="0.25">
      <c r="E1496" s="80"/>
      <c r="J1496" s="48"/>
      <c r="L1496" s="48"/>
      <c r="M1496" s="48"/>
      <c r="N1496" s="48"/>
      <c r="O1496" s="48"/>
    </row>
    <row r="1497" spans="5:15" x14ac:dyDescent="0.25">
      <c r="E1497" s="80"/>
      <c r="J1497" s="48"/>
      <c r="L1497" s="48"/>
      <c r="M1497" s="48"/>
      <c r="N1497" s="48"/>
      <c r="O1497" s="48"/>
    </row>
    <row r="1498" spans="5:15" x14ac:dyDescent="0.25">
      <c r="E1498" s="80"/>
      <c r="J1498" s="48"/>
      <c r="L1498" s="48"/>
      <c r="M1498" s="48"/>
      <c r="N1498" s="48"/>
      <c r="O1498" s="48"/>
    </row>
    <row r="1499" spans="5:15" x14ac:dyDescent="0.25">
      <c r="E1499" s="80"/>
      <c r="J1499" s="48"/>
      <c r="L1499" s="48"/>
      <c r="M1499" s="48"/>
      <c r="N1499" s="48"/>
      <c r="O1499" s="48"/>
    </row>
    <row r="1500" spans="5:15" x14ac:dyDescent="0.25">
      <c r="E1500" s="80"/>
      <c r="J1500" s="48"/>
      <c r="L1500" s="48"/>
      <c r="M1500" s="48"/>
      <c r="N1500" s="48"/>
      <c r="O1500" s="48"/>
    </row>
    <row r="1501" spans="5:15" x14ac:dyDescent="0.25">
      <c r="E1501" s="80"/>
      <c r="J1501" s="48"/>
      <c r="L1501" s="48"/>
      <c r="M1501" s="48"/>
      <c r="N1501" s="48"/>
      <c r="O1501" s="48"/>
    </row>
    <row r="1502" spans="5:15" x14ac:dyDescent="0.25">
      <c r="E1502" s="80"/>
      <c r="J1502" s="48"/>
      <c r="L1502" s="48"/>
      <c r="M1502" s="48"/>
      <c r="N1502" s="48"/>
      <c r="O1502" s="48"/>
    </row>
    <row r="1503" spans="5:15" x14ac:dyDescent="0.25">
      <c r="E1503" s="80"/>
      <c r="J1503" s="48"/>
      <c r="L1503" s="48"/>
      <c r="M1503" s="48"/>
      <c r="N1503" s="48"/>
      <c r="O1503" s="48"/>
    </row>
    <row r="1504" spans="5:15" x14ac:dyDescent="0.25">
      <c r="E1504" s="80"/>
      <c r="J1504" s="48"/>
      <c r="L1504" s="48"/>
      <c r="M1504" s="48"/>
      <c r="N1504" s="48"/>
      <c r="O1504" s="48"/>
    </row>
    <row r="1505" spans="5:15" x14ac:dyDescent="0.25">
      <c r="E1505" s="80"/>
      <c r="J1505" s="48"/>
      <c r="L1505" s="48"/>
      <c r="M1505" s="48"/>
      <c r="N1505" s="48"/>
      <c r="O1505" s="48"/>
    </row>
    <row r="1506" spans="5:15" x14ac:dyDescent="0.25">
      <c r="E1506" s="80"/>
      <c r="J1506" s="48"/>
      <c r="L1506" s="48"/>
      <c r="M1506" s="48"/>
      <c r="N1506" s="48"/>
      <c r="O1506" s="48"/>
    </row>
    <row r="1507" spans="5:15" x14ac:dyDescent="0.25">
      <c r="E1507" s="80"/>
      <c r="J1507" s="48"/>
      <c r="L1507" s="48"/>
      <c r="M1507" s="48"/>
      <c r="N1507" s="48"/>
      <c r="O1507" s="48"/>
    </row>
    <row r="1508" spans="5:15" x14ac:dyDescent="0.25">
      <c r="E1508" s="80"/>
      <c r="J1508" s="48"/>
      <c r="L1508" s="48"/>
      <c r="M1508" s="48"/>
      <c r="N1508" s="48"/>
      <c r="O1508" s="48"/>
    </row>
    <row r="1509" spans="5:15" x14ac:dyDescent="0.25">
      <c r="E1509" s="80"/>
      <c r="J1509" s="48"/>
      <c r="L1509" s="48"/>
      <c r="M1509" s="48"/>
      <c r="N1509" s="48"/>
      <c r="O1509" s="48"/>
    </row>
    <row r="1510" spans="5:15" x14ac:dyDescent="0.25">
      <c r="E1510" s="80"/>
      <c r="J1510" s="48"/>
      <c r="L1510" s="48"/>
      <c r="M1510" s="48"/>
      <c r="N1510" s="48"/>
      <c r="O1510" s="48"/>
    </row>
    <row r="1511" spans="5:15" x14ac:dyDescent="0.25">
      <c r="E1511" s="80"/>
      <c r="J1511" s="48"/>
      <c r="L1511" s="48"/>
      <c r="M1511" s="48"/>
      <c r="N1511" s="48"/>
      <c r="O1511" s="48"/>
    </row>
    <row r="1512" spans="5:15" x14ac:dyDescent="0.25">
      <c r="E1512" s="80"/>
      <c r="J1512" s="48"/>
      <c r="L1512" s="48"/>
      <c r="M1512" s="48"/>
      <c r="N1512" s="48"/>
      <c r="O1512" s="48"/>
    </row>
    <row r="1513" spans="5:15" x14ac:dyDescent="0.25">
      <c r="E1513" s="80"/>
      <c r="J1513" s="48"/>
      <c r="L1513" s="48"/>
      <c r="M1513" s="48"/>
      <c r="N1513" s="48"/>
      <c r="O1513" s="48"/>
    </row>
    <row r="1514" spans="5:15" x14ac:dyDescent="0.25">
      <c r="E1514" s="80"/>
      <c r="J1514" s="48"/>
      <c r="L1514" s="48"/>
      <c r="M1514" s="48"/>
      <c r="N1514" s="48"/>
      <c r="O1514" s="48"/>
    </row>
    <row r="1515" spans="5:15" x14ac:dyDescent="0.25">
      <c r="E1515" s="80"/>
      <c r="J1515" s="48"/>
      <c r="L1515" s="48"/>
      <c r="M1515" s="48"/>
      <c r="N1515" s="48"/>
      <c r="O1515" s="48"/>
    </row>
    <row r="1516" spans="5:15" x14ac:dyDescent="0.25">
      <c r="E1516" s="80"/>
      <c r="J1516" s="48"/>
      <c r="L1516" s="48"/>
      <c r="M1516" s="48"/>
      <c r="N1516" s="48"/>
      <c r="O1516" s="48"/>
    </row>
    <row r="1517" spans="5:15" x14ac:dyDescent="0.25">
      <c r="E1517" s="80"/>
      <c r="J1517" s="48"/>
      <c r="L1517" s="48"/>
      <c r="M1517" s="48"/>
      <c r="N1517" s="48"/>
      <c r="O1517" s="48"/>
    </row>
    <row r="1518" spans="5:15" x14ac:dyDescent="0.25">
      <c r="E1518" s="80"/>
      <c r="J1518" s="48"/>
      <c r="L1518" s="48"/>
      <c r="M1518" s="48"/>
      <c r="N1518" s="48"/>
      <c r="O1518" s="48"/>
    </row>
    <row r="1519" spans="5:15" x14ac:dyDescent="0.25">
      <c r="E1519" s="80"/>
      <c r="J1519" s="48"/>
      <c r="L1519" s="48"/>
      <c r="M1519" s="48"/>
      <c r="N1519" s="48"/>
      <c r="O1519" s="48"/>
    </row>
    <row r="1520" spans="5:15" x14ac:dyDescent="0.25">
      <c r="E1520" s="80"/>
      <c r="J1520" s="48"/>
      <c r="L1520" s="48"/>
      <c r="M1520" s="48"/>
      <c r="N1520" s="48"/>
      <c r="O1520" s="48"/>
    </row>
    <row r="1521" spans="5:15" x14ac:dyDescent="0.25">
      <c r="E1521" s="80"/>
      <c r="J1521" s="48"/>
      <c r="L1521" s="48"/>
      <c r="M1521" s="48"/>
      <c r="N1521" s="48"/>
      <c r="O1521" s="48"/>
    </row>
    <row r="1522" spans="5:15" x14ac:dyDescent="0.25">
      <c r="E1522" s="80"/>
      <c r="J1522" s="48"/>
      <c r="L1522" s="48"/>
      <c r="M1522" s="48"/>
      <c r="N1522" s="48"/>
      <c r="O1522" s="48"/>
    </row>
    <row r="1523" spans="5:15" x14ac:dyDescent="0.25">
      <c r="E1523" s="80"/>
      <c r="J1523" s="48"/>
      <c r="L1523" s="48"/>
      <c r="M1523" s="48"/>
      <c r="N1523" s="48"/>
      <c r="O1523" s="48"/>
    </row>
    <row r="1524" spans="5:15" x14ac:dyDescent="0.25">
      <c r="E1524" s="80"/>
      <c r="J1524" s="48"/>
      <c r="L1524" s="48"/>
      <c r="M1524" s="48"/>
      <c r="N1524" s="48"/>
      <c r="O1524" s="48"/>
    </row>
    <row r="1525" spans="5:15" x14ac:dyDescent="0.25">
      <c r="E1525" s="80"/>
      <c r="J1525" s="48"/>
      <c r="L1525" s="48"/>
      <c r="M1525" s="48"/>
      <c r="N1525" s="48"/>
      <c r="O1525" s="48"/>
    </row>
    <row r="1526" spans="5:15" x14ac:dyDescent="0.25">
      <c r="E1526" s="80"/>
      <c r="J1526" s="48"/>
      <c r="L1526" s="48"/>
      <c r="M1526" s="48"/>
      <c r="N1526" s="48"/>
      <c r="O1526" s="48"/>
    </row>
    <row r="1527" spans="5:15" x14ac:dyDescent="0.25">
      <c r="E1527" s="80"/>
      <c r="J1527" s="48"/>
      <c r="L1527" s="48"/>
      <c r="M1527" s="48"/>
      <c r="N1527" s="48"/>
      <c r="O1527" s="48"/>
    </row>
    <row r="1528" spans="5:15" x14ac:dyDescent="0.25">
      <c r="E1528" s="80"/>
      <c r="J1528" s="48"/>
      <c r="L1528" s="48"/>
      <c r="M1528" s="48"/>
      <c r="N1528" s="48"/>
      <c r="O1528" s="48"/>
    </row>
    <row r="1529" spans="5:15" x14ac:dyDescent="0.25">
      <c r="E1529" s="80"/>
      <c r="J1529" s="48"/>
      <c r="L1529" s="48"/>
      <c r="M1529" s="48"/>
      <c r="N1529" s="48"/>
      <c r="O1529" s="48"/>
    </row>
    <row r="1530" spans="5:15" x14ac:dyDescent="0.25">
      <c r="E1530" s="80"/>
      <c r="J1530" s="48"/>
      <c r="L1530" s="48"/>
      <c r="M1530" s="48"/>
      <c r="N1530" s="48"/>
      <c r="O1530" s="48"/>
    </row>
    <row r="1531" spans="5:15" x14ac:dyDescent="0.25">
      <c r="E1531" s="80"/>
      <c r="J1531" s="48"/>
      <c r="L1531" s="48"/>
      <c r="M1531" s="48"/>
      <c r="N1531" s="48"/>
      <c r="O1531" s="48"/>
    </row>
    <row r="1532" spans="5:15" x14ac:dyDescent="0.25">
      <c r="E1532" s="80"/>
      <c r="J1532" s="48"/>
      <c r="L1532" s="48"/>
      <c r="M1532" s="48"/>
      <c r="N1532" s="48"/>
      <c r="O1532" s="48"/>
    </row>
    <row r="1533" spans="5:15" x14ac:dyDescent="0.25">
      <c r="E1533" s="80"/>
      <c r="J1533" s="48"/>
      <c r="L1533" s="48"/>
      <c r="M1533" s="48"/>
      <c r="N1533" s="48"/>
      <c r="O1533" s="48"/>
    </row>
    <row r="1534" spans="5:15" x14ac:dyDescent="0.25">
      <c r="E1534" s="80"/>
      <c r="J1534" s="48"/>
      <c r="L1534" s="48"/>
      <c r="M1534" s="48"/>
      <c r="N1534" s="48"/>
      <c r="O1534" s="48"/>
    </row>
    <row r="1535" spans="5:15" x14ac:dyDescent="0.25">
      <c r="E1535" s="80"/>
      <c r="J1535" s="48"/>
      <c r="L1535" s="48"/>
      <c r="M1535" s="48"/>
      <c r="N1535" s="48"/>
      <c r="O1535" s="48"/>
    </row>
    <row r="1536" spans="5:15" x14ac:dyDescent="0.25">
      <c r="E1536" s="80"/>
      <c r="J1536" s="48"/>
      <c r="L1536" s="48"/>
      <c r="M1536" s="48"/>
      <c r="N1536" s="48"/>
      <c r="O1536" s="48"/>
    </row>
    <row r="1537" spans="5:15" x14ac:dyDescent="0.25">
      <c r="E1537" s="80"/>
      <c r="J1537" s="48"/>
      <c r="L1537" s="48"/>
      <c r="M1537" s="48"/>
      <c r="N1537" s="48"/>
      <c r="O1537" s="48"/>
    </row>
    <row r="1538" spans="5:15" x14ac:dyDescent="0.25">
      <c r="E1538" s="80"/>
      <c r="J1538" s="48"/>
      <c r="L1538" s="48"/>
      <c r="M1538" s="48"/>
      <c r="N1538" s="48"/>
      <c r="O1538" s="48"/>
    </row>
    <row r="1539" spans="5:15" x14ac:dyDescent="0.25">
      <c r="E1539" s="80"/>
      <c r="J1539" s="48"/>
      <c r="L1539" s="48"/>
      <c r="M1539" s="48"/>
      <c r="N1539" s="48"/>
      <c r="O1539" s="48"/>
    </row>
    <row r="1540" spans="5:15" x14ac:dyDescent="0.25">
      <c r="E1540" s="80"/>
      <c r="J1540" s="48"/>
      <c r="L1540" s="48"/>
      <c r="M1540" s="48"/>
      <c r="N1540" s="48"/>
      <c r="O1540" s="48"/>
    </row>
    <row r="1541" spans="5:15" x14ac:dyDescent="0.25">
      <c r="E1541" s="80"/>
      <c r="J1541" s="48"/>
      <c r="L1541" s="48"/>
      <c r="M1541" s="48"/>
      <c r="N1541" s="48"/>
      <c r="O1541" s="48"/>
    </row>
    <row r="1542" spans="5:15" x14ac:dyDescent="0.25">
      <c r="E1542" s="80"/>
      <c r="J1542" s="48"/>
      <c r="L1542" s="48"/>
      <c r="M1542" s="48"/>
      <c r="N1542" s="48"/>
      <c r="O1542" s="48"/>
    </row>
    <row r="1543" spans="5:15" x14ac:dyDescent="0.25">
      <c r="E1543" s="80"/>
      <c r="J1543" s="48"/>
      <c r="L1543" s="48"/>
      <c r="M1543" s="48"/>
      <c r="N1543" s="48"/>
      <c r="O1543" s="48"/>
    </row>
    <row r="1544" spans="5:15" x14ac:dyDescent="0.25">
      <c r="E1544" s="80"/>
      <c r="J1544" s="48"/>
      <c r="L1544" s="48"/>
      <c r="M1544" s="48"/>
      <c r="N1544" s="48"/>
      <c r="O1544" s="48"/>
    </row>
    <row r="1545" spans="5:15" x14ac:dyDescent="0.25">
      <c r="E1545" s="80"/>
      <c r="J1545" s="48"/>
      <c r="L1545" s="48"/>
      <c r="M1545" s="48"/>
      <c r="N1545" s="48"/>
      <c r="O1545" s="48"/>
    </row>
    <row r="1546" spans="5:15" x14ac:dyDescent="0.25">
      <c r="E1546" s="80"/>
      <c r="J1546" s="48"/>
      <c r="L1546" s="48"/>
      <c r="M1546" s="48"/>
      <c r="N1546" s="48"/>
      <c r="O1546" s="48"/>
    </row>
    <row r="1547" spans="5:15" x14ac:dyDescent="0.25">
      <c r="E1547" s="80"/>
      <c r="J1547" s="48"/>
      <c r="L1547" s="48"/>
      <c r="M1547" s="48"/>
      <c r="N1547" s="48"/>
      <c r="O1547" s="48"/>
    </row>
    <row r="1548" spans="5:15" x14ac:dyDescent="0.25">
      <c r="E1548" s="80"/>
      <c r="J1548" s="48"/>
      <c r="L1548" s="48"/>
      <c r="M1548" s="48"/>
      <c r="N1548" s="48"/>
      <c r="O1548" s="48"/>
    </row>
    <row r="1549" spans="5:15" x14ac:dyDescent="0.25">
      <c r="E1549" s="80"/>
      <c r="J1549" s="48"/>
      <c r="L1549" s="48"/>
      <c r="M1549" s="48"/>
      <c r="N1549" s="48"/>
      <c r="O1549" s="48"/>
    </row>
    <row r="1550" spans="5:15" x14ac:dyDescent="0.25">
      <c r="E1550" s="80"/>
      <c r="J1550" s="48"/>
      <c r="L1550" s="48"/>
      <c r="M1550" s="48"/>
      <c r="N1550" s="48"/>
      <c r="O1550" s="48"/>
    </row>
    <row r="1551" spans="5:15" x14ac:dyDescent="0.25">
      <c r="E1551" s="80"/>
      <c r="J1551" s="48"/>
      <c r="L1551" s="48"/>
      <c r="M1551" s="48"/>
      <c r="N1551" s="48"/>
      <c r="O1551" s="48"/>
    </row>
    <row r="1552" spans="5:15" x14ac:dyDescent="0.25">
      <c r="E1552" s="80"/>
      <c r="J1552" s="48"/>
      <c r="L1552" s="48"/>
      <c r="M1552" s="48"/>
      <c r="N1552" s="48"/>
      <c r="O1552" s="48"/>
    </row>
    <row r="1553" spans="5:15" x14ac:dyDescent="0.25">
      <c r="E1553" s="80"/>
      <c r="J1553" s="48"/>
      <c r="L1553" s="48"/>
      <c r="M1553" s="48"/>
      <c r="N1553" s="48"/>
      <c r="O1553" s="48"/>
    </row>
    <row r="1554" spans="5:15" x14ac:dyDescent="0.25">
      <c r="E1554" s="80"/>
      <c r="J1554" s="48"/>
      <c r="L1554" s="48"/>
      <c r="M1554" s="48"/>
      <c r="N1554" s="48"/>
      <c r="O1554" s="48"/>
    </row>
    <row r="1555" spans="5:15" x14ac:dyDescent="0.25">
      <c r="E1555" s="80"/>
      <c r="J1555" s="48"/>
      <c r="L1555" s="48"/>
      <c r="M1555" s="48"/>
      <c r="N1555" s="48"/>
      <c r="O1555" s="48"/>
    </row>
    <row r="1556" spans="5:15" x14ac:dyDescent="0.25">
      <c r="E1556" s="80"/>
      <c r="J1556" s="48"/>
      <c r="L1556" s="48"/>
      <c r="M1556" s="48"/>
      <c r="N1556" s="48"/>
      <c r="O1556" s="48"/>
    </row>
    <row r="1557" spans="5:15" x14ac:dyDescent="0.25">
      <c r="E1557" s="80"/>
      <c r="J1557" s="48"/>
      <c r="L1557" s="48"/>
      <c r="M1557" s="48"/>
      <c r="N1557" s="48"/>
      <c r="O1557" s="48"/>
    </row>
    <row r="1558" spans="5:15" x14ac:dyDescent="0.25">
      <c r="E1558" s="80"/>
      <c r="J1558" s="48"/>
      <c r="L1558" s="48"/>
      <c r="M1558" s="48"/>
      <c r="N1558" s="48"/>
      <c r="O1558" s="48"/>
    </row>
    <row r="1559" spans="5:15" x14ac:dyDescent="0.25">
      <c r="E1559" s="80"/>
      <c r="J1559" s="48"/>
      <c r="L1559" s="48"/>
      <c r="M1559" s="48"/>
      <c r="N1559" s="48"/>
      <c r="O1559" s="48"/>
    </row>
    <row r="1560" spans="5:15" x14ac:dyDescent="0.25">
      <c r="E1560" s="80"/>
      <c r="J1560" s="48"/>
      <c r="L1560" s="48"/>
      <c r="M1560" s="48"/>
      <c r="N1560" s="48"/>
      <c r="O1560" s="48"/>
    </row>
    <row r="1561" spans="5:15" x14ac:dyDescent="0.25">
      <c r="E1561" s="80"/>
      <c r="J1561" s="48"/>
      <c r="L1561" s="48"/>
      <c r="M1561" s="48"/>
      <c r="N1561" s="48"/>
      <c r="O1561" s="48"/>
    </row>
    <row r="1562" spans="5:15" x14ac:dyDescent="0.25">
      <c r="E1562" s="80"/>
      <c r="J1562" s="48"/>
      <c r="L1562" s="48"/>
      <c r="M1562" s="48"/>
      <c r="N1562" s="48"/>
      <c r="O1562" s="48"/>
    </row>
    <row r="1563" spans="5:15" x14ac:dyDescent="0.25">
      <c r="E1563" s="80"/>
      <c r="J1563" s="48"/>
      <c r="L1563" s="48"/>
      <c r="M1563" s="48"/>
      <c r="N1563" s="48"/>
      <c r="O1563" s="48"/>
    </row>
    <row r="1564" spans="5:15" x14ac:dyDescent="0.25">
      <c r="E1564" s="80"/>
      <c r="J1564" s="48"/>
      <c r="L1564" s="48"/>
      <c r="M1564" s="48"/>
      <c r="N1564" s="48"/>
      <c r="O1564" s="48"/>
    </row>
    <row r="1565" spans="5:15" x14ac:dyDescent="0.25">
      <c r="E1565" s="80"/>
      <c r="J1565" s="48"/>
      <c r="L1565" s="48"/>
      <c r="M1565" s="48"/>
      <c r="N1565" s="48"/>
      <c r="O1565" s="48"/>
    </row>
    <row r="1566" spans="5:15" x14ac:dyDescent="0.25">
      <c r="E1566" s="80"/>
      <c r="J1566" s="48"/>
      <c r="L1566" s="48"/>
      <c r="M1566" s="48"/>
      <c r="N1566" s="48"/>
      <c r="O1566" s="48"/>
    </row>
    <row r="1567" spans="5:15" x14ac:dyDescent="0.25">
      <c r="E1567" s="80"/>
      <c r="J1567" s="48"/>
      <c r="L1567" s="48"/>
      <c r="M1567" s="48"/>
      <c r="N1567" s="48"/>
      <c r="O1567" s="48"/>
    </row>
    <row r="1568" spans="5:15" x14ac:dyDescent="0.25">
      <c r="E1568" s="80"/>
      <c r="J1568" s="48"/>
      <c r="L1568" s="48"/>
      <c r="M1568" s="48"/>
      <c r="N1568" s="48"/>
      <c r="O1568" s="48"/>
    </row>
    <row r="1569" spans="5:15" x14ac:dyDescent="0.25">
      <c r="E1569" s="80"/>
      <c r="J1569" s="48"/>
      <c r="L1569" s="48"/>
      <c r="M1569" s="48"/>
      <c r="N1569" s="48"/>
      <c r="O1569" s="48"/>
    </row>
    <row r="1570" spans="5:15" x14ac:dyDescent="0.25">
      <c r="E1570" s="80"/>
      <c r="J1570" s="48"/>
      <c r="L1570" s="48"/>
      <c r="M1570" s="48"/>
      <c r="N1570" s="48"/>
      <c r="O1570" s="48"/>
    </row>
    <row r="1571" spans="5:15" x14ac:dyDescent="0.25">
      <c r="E1571" s="80"/>
      <c r="J1571" s="48"/>
      <c r="L1571" s="48"/>
      <c r="M1571" s="48"/>
      <c r="N1571" s="48"/>
      <c r="O1571" s="48"/>
    </row>
    <row r="1572" spans="5:15" x14ac:dyDescent="0.25">
      <c r="E1572" s="80"/>
      <c r="J1572" s="48"/>
      <c r="L1572" s="48"/>
      <c r="M1572" s="48"/>
      <c r="N1572" s="48"/>
      <c r="O1572" s="48"/>
    </row>
    <row r="1573" spans="5:15" x14ac:dyDescent="0.25">
      <c r="E1573" s="80"/>
      <c r="J1573" s="48"/>
      <c r="L1573" s="48"/>
      <c r="M1573" s="48"/>
      <c r="N1573" s="48"/>
      <c r="O1573" s="48"/>
    </row>
    <row r="1574" spans="5:15" x14ac:dyDescent="0.25">
      <c r="E1574" s="80"/>
      <c r="J1574" s="48"/>
      <c r="L1574" s="48"/>
      <c r="M1574" s="48"/>
      <c r="N1574" s="48"/>
      <c r="O1574" s="48"/>
    </row>
    <row r="1575" spans="5:15" x14ac:dyDescent="0.25">
      <c r="E1575" s="80"/>
      <c r="J1575" s="48"/>
      <c r="L1575" s="48"/>
      <c r="M1575" s="48"/>
      <c r="N1575" s="48"/>
      <c r="O1575" s="48"/>
    </row>
    <row r="1576" spans="5:15" x14ac:dyDescent="0.25">
      <c r="E1576" s="80"/>
      <c r="J1576" s="48"/>
      <c r="L1576" s="48"/>
      <c r="M1576" s="48"/>
      <c r="N1576" s="48"/>
      <c r="O1576" s="48"/>
    </row>
    <row r="1577" spans="5:15" x14ac:dyDescent="0.25">
      <c r="E1577" s="80"/>
      <c r="J1577" s="48"/>
      <c r="L1577" s="48"/>
      <c r="M1577" s="48"/>
      <c r="N1577" s="48"/>
      <c r="O1577" s="48"/>
    </row>
    <row r="1578" spans="5:15" x14ac:dyDescent="0.25">
      <c r="E1578" s="80"/>
      <c r="J1578" s="48"/>
      <c r="L1578" s="48"/>
      <c r="M1578" s="48"/>
      <c r="N1578" s="48"/>
      <c r="O1578" s="48"/>
    </row>
    <row r="1579" spans="5:15" x14ac:dyDescent="0.25">
      <c r="E1579" s="80"/>
      <c r="J1579" s="48"/>
      <c r="L1579" s="48"/>
      <c r="M1579" s="48"/>
      <c r="N1579" s="48"/>
      <c r="O1579" s="48"/>
    </row>
    <row r="1580" spans="5:15" x14ac:dyDescent="0.25">
      <c r="E1580" s="80"/>
      <c r="J1580" s="48"/>
      <c r="L1580" s="48"/>
      <c r="M1580" s="48"/>
      <c r="N1580" s="48"/>
      <c r="O1580" s="48"/>
    </row>
    <row r="1581" spans="5:15" x14ac:dyDescent="0.25">
      <c r="E1581" s="80"/>
      <c r="J1581" s="48"/>
      <c r="L1581" s="48"/>
      <c r="M1581" s="48"/>
      <c r="N1581" s="48"/>
      <c r="O1581" s="48"/>
    </row>
    <row r="1582" spans="5:15" x14ac:dyDescent="0.25">
      <c r="E1582" s="80"/>
      <c r="J1582" s="48"/>
      <c r="L1582" s="48"/>
      <c r="M1582" s="48"/>
      <c r="N1582" s="48"/>
      <c r="O1582" s="48"/>
    </row>
    <row r="1583" spans="5:15" x14ac:dyDescent="0.25">
      <c r="E1583" s="80"/>
      <c r="J1583" s="48"/>
      <c r="L1583" s="48"/>
      <c r="M1583" s="48"/>
      <c r="N1583" s="48"/>
      <c r="O1583" s="48"/>
    </row>
    <row r="1584" spans="5:15" x14ac:dyDescent="0.25">
      <c r="E1584" s="80"/>
      <c r="J1584" s="48"/>
      <c r="L1584" s="48"/>
      <c r="M1584" s="48"/>
      <c r="N1584" s="48"/>
      <c r="O1584" s="48"/>
    </row>
    <row r="1585" spans="5:15" x14ac:dyDescent="0.25">
      <c r="E1585" s="80"/>
      <c r="J1585" s="48"/>
      <c r="L1585" s="48"/>
      <c r="M1585" s="48"/>
      <c r="N1585" s="48"/>
      <c r="O1585" s="48"/>
    </row>
    <row r="1586" spans="5:15" x14ac:dyDescent="0.25">
      <c r="E1586" s="80"/>
      <c r="J1586" s="48"/>
      <c r="L1586" s="48"/>
      <c r="M1586" s="48"/>
      <c r="N1586" s="48"/>
      <c r="O1586" s="48"/>
    </row>
    <row r="1587" spans="5:15" x14ac:dyDescent="0.25">
      <c r="E1587" s="80"/>
      <c r="J1587" s="48"/>
      <c r="L1587" s="48"/>
      <c r="M1587" s="48"/>
      <c r="N1587" s="48"/>
      <c r="O1587" s="48"/>
    </row>
    <row r="1588" spans="5:15" x14ac:dyDescent="0.25">
      <c r="E1588" s="80"/>
      <c r="J1588" s="48"/>
      <c r="L1588" s="48"/>
      <c r="M1588" s="48"/>
      <c r="N1588" s="48"/>
      <c r="O1588" s="48"/>
    </row>
    <row r="1589" spans="5:15" x14ac:dyDescent="0.25">
      <c r="E1589" s="80"/>
      <c r="J1589" s="48"/>
      <c r="L1589" s="48"/>
      <c r="M1589" s="48"/>
      <c r="N1589" s="48"/>
      <c r="O1589" s="48"/>
    </row>
    <row r="1590" spans="5:15" x14ac:dyDescent="0.25">
      <c r="E1590" s="80"/>
      <c r="J1590" s="48"/>
      <c r="L1590" s="48"/>
      <c r="M1590" s="48"/>
      <c r="N1590" s="48"/>
      <c r="O1590" s="48"/>
    </row>
    <row r="1591" spans="5:15" x14ac:dyDescent="0.25">
      <c r="E1591" s="80"/>
      <c r="J1591" s="48"/>
      <c r="L1591" s="48"/>
      <c r="M1591" s="48"/>
      <c r="N1591" s="48"/>
      <c r="O1591" s="48"/>
    </row>
    <row r="1592" spans="5:15" x14ac:dyDescent="0.25">
      <c r="E1592" s="80"/>
      <c r="J1592" s="48"/>
      <c r="L1592" s="48"/>
      <c r="M1592" s="48"/>
      <c r="N1592" s="48"/>
      <c r="O1592" s="48"/>
    </row>
    <row r="1593" spans="5:15" x14ac:dyDescent="0.25">
      <c r="E1593" s="80"/>
      <c r="J1593" s="48"/>
      <c r="L1593" s="48"/>
      <c r="M1593" s="48"/>
      <c r="N1593" s="48"/>
      <c r="O1593" s="48"/>
    </row>
    <row r="1594" spans="5:15" x14ac:dyDescent="0.25">
      <c r="E1594" s="80"/>
      <c r="J1594" s="48"/>
      <c r="L1594" s="48"/>
      <c r="M1594" s="48"/>
      <c r="N1594" s="48"/>
      <c r="O1594" s="48"/>
    </row>
    <row r="1595" spans="5:15" x14ac:dyDescent="0.25">
      <c r="E1595" s="80"/>
      <c r="J1595" s="48"/>
      <c r="L1595" s="48"/>
      <c r="M1595" s="48"/>
      <c r="N1595" s="48"/>
      <c r="O1595" s="48"/>
    </row>
    <row r="1596" spans="5:15" x14ac:dyDescent="0.25">
      <c r="E1596" s="80"/>
      <c r="J1596" s="48"/>
      <c r="L1596" s="48"/>
      <c r="M1596" s="48"/>
      <c r="N1596" s="48"/>
      <c r="O1596" s="48"/>
    </row>
    <row r="1597" spans="5:15" x14ac:dyDescent="0.25">
      <c r="E1597" s="80"/>
      <c r="J1597" s="48"/>
      <c r="L1597" s="48"/>
      <c r="M1597" s="48"/>
      <c r="N1597" s="48"/>
      <c r="O1597" s="48"/>
    </row>
    <row r="1598" spans="5:15" x14ac:dyDescent="0.25">
      <c r="E1598" s="80"/>
      <c r="J1598" s="48"/>
      <c r="L1598" s="48"/>
      <c r="M1598" s="48"/>
      <c r="N1598" s="48"/>
      <c r="O1598" s="48"/>
    </row>
    <row r="1599" spans="5:15" x14ac:dyDescent="0.25">
      <c r="E1599" s="80"/>
      <c r="J1599" s="48"/>
      <c r="L1599" s="48"/>
      <c r="M1599" s="48"/>
      <c r="N1599" s="48"/>
      <c r="O1599" s="48"/>
    </row>
    <row r="1600" spans="5:15" x14ac:dyDescent="0.25">
      <c r="E1600" s="80"/>
      <c r="J1600" s="48"/>
      <c r="L1600" s="48"/>
      <c r="M1600" s="48"/>
      <c r="N1600" s="48"/>
      <c r="O1600" s="48"/>
    </row>
    <row r="1601" spans="5:15" x14ac:dyDescent="0.25">
      <c r="E1601" s="80"/>
      <c r="J1601" s="48"/>
      <c r="L1601" s="48"/>
      <c r="M1601" s="48"/>
      <c r="N1601" s="48"/>
      <c r="O1601" s="48"/>
    </row>
    <row r="1602" spans="5:15" x14ac:dyDescent="0.25">
      <c r="E1602" s="80"/>
      <c r="J1602" s="48"/>
      <c r="L1602" s="48"/>
      <c r="M1602" s="48"/>
      <c r="N1602" s="48"/>
      <c r="O1602" s="48"/>
    </row>
    <row r="1603" spans="5:15" x14ac:dyDescent="0.25">
      <c r="E1603" s="80"/>
      <c r="J1603" s="48"/>
      <c r="L1603" s="48"/>
      <c r="M1603" s="48"/>
      <c r="N1603" s="48"/>
      <c r="O1603" s="48"/>
    </row>
    <row r="1604" spans="5:15" x14ac:dyDescent="0.25">
      <c r="E1604" s="80"/>
      <c r="J1604" s="48"/>
      <c r="L1604" s="48"/>
      <c r="M1604" s="48"/>
      <c r="N1604" s="48"/>
      <c r="O1604" s="48"/>
    </row>
    <row r="1605" spans="5:15" x14ac:dyDescent="0.25">
      <c r="E1605" s="80"/>
      <c r="J1605" s="48"/>
      <c r="L1605" s="48"/>
      <c r="M1605" s="48"/>
      <c r="N1605" s="48"/>
      <c r="O1605" s="48"/>
    </row>
    <row r="1606" spans="5:15" x14ac:dyDescent="0.25">
      <c r="E1606" s="80"/>
      <c r="J1606" s="48"/>
      <c r="L1606" s="48"/>
      <c r="M1606" s="48"/>
      <c r="N1606" s="48"/>
      <c r="O1606" s="48"/>
    </row>
    <row r="1607" spans="5:15" x14ac:dyDescent="0.25">
      <c r="E1607" s="80"/>
      <c r="J1607" s="48"/>
      <c r="L1607" s="48"/>
      <c r="M1607" s="48"/>
      <c r="N1607" s="48"/>
      <c r="O1607" s="48"/>
    </row>
    <row r="1608" spans="5:15" x14ac:dyDescent="0.25">
      <c r="E1608" s="80"/>
      <c r="J1608" s="48"/>
      <c r="L1608" s="48"/>
      <c r="M1608" s="48"/>
      <c r="N1608" s="48"/>
      <c r="O1608" s="48"/>
    </row>
    <row r="1609" spans="5:15" x14ac:dyDescent="0.25">
      <c r="E1609" s="80"/>
      <c r="J1609" s="48"/>
      <c r="L1609" s="48"/>
      <c r="M1609" s="48"/>
      <c r="N1609" s="48"/>
      <c r="O1609" s="48"/>
    </row>
    <row r="1610" spans="5:15" x14ac:dyDescent="0.25">
      <c r="E1610" s="80"/>
      <c r="J1610" s="48"/>
      <c r="L1610" s="48"/>
      <c r="M1610" s="48"/>
      <c r="N1610" s="48"/>
      <c r="O1610" s="48"/>
    </row>
    <row r="1611" spans="5:15" x14ac:dyDescent="0.25">
      <c r="E1611" s="80"/>
      <c r="J1611" s="48"/>
      <c r="L1611" s="48"/>
      <c r="M1611" s="48"/>
      <c r="N1611" s="48"/>
      <c r="O1611" s="48"/>
    </row>
    <row r="1612" spans="5:15" x14ac:dyDescent="0.25">
      <c r="E1612" s="80"/>
      <c r="J1612" s="48"/>
      <c r="L1612" s="48"/>
      <c r="M1612" s="48"/>
      <c r="N1612" s="48"/>
      <c r="O1612" s="48"/>
    </row>
    <row r="1613" spans="5:15" x14ac:dyDescent="0.25">
      <c r="E1613" s="80"/>
      <c r="J1613" s="48"/>
      <c r="L1613" s="48"/>
      <c r="M1613" s="48"/>
      <c r="N1613" s="48"/>
      <c r="O1613" s="48"/>
    </row>
    <row r="1614" spans="5:15" x14ac:dyDescent="0.25">
      <c r="E1614" s="80"/>
      <c r="J1614" s="48"/>
      <c r="L1614" s="48"/>
      <c r="M1614" s="48"/>
      <c r="N1614" s="48"/>
      <c r="O1614" s="48"/>
    </row>
    <row r="1615" spans="5:15" x14ac:dyDescent="0.25">
      <c r="E1615" s="80"/>
      <c r="J1615" s="48"/>
      <c r="L1615" s="48"/>
      <c r="M1615" s="48"/>
      <c r="N1615" s="48"/>
      <c r="O1615" s="48"/>
    </row>
    <row r="1616" spans="5:15" x14ac:dyDescent="0.25">
      <c r="E1616" s="80"/>
      <c r="J1616" s="48"/>
      <c r="L1616" s="48"/>
      <c r="M1616" s="48"/>
      <c r="N1616" s="48"/>
      <c r="O1616" s="48"/>
    </row>
    <row r="1617" spans="5:15" x14ac:dyDescent="0.25">
      <c r="E1617" s="80"/>
      <c r="J1617" s="48"/>
      <c r="L1617" s="48"/>
      <c r="M1617" s="48"/>
      <c r="N1617" s="48"/>
      <c r="O1617" s="48"/>
    </row>
    <row r="1618" spans="5:15" x14ac:dyDescent="0.25">
      <c r="E1618" s="80"/>
      <c r="J1618" s="48"/>
      <c r="L1618" s="48"/>
      <c r="M1618" s="48"/>
      <c r="N1618" s="48"/>
      <c r="O1618" s="48"/>
    </row>
    <row r="1619" spans="5:15" x14ac:dyDescent="0.25">
      <c r="E1619" s="80"/>
      <c r="J1619" s="48"/>
      <c r="L1619" s="48"/>
      <c r="M1619" s="48"/>
      <c r="N1619" s="48"/>
      <c r="O1619" s="48"/>
    </row>
    <row r="1620" spans="5:15" x14ac:dyDescent="0.25">
      <c r="E1620" s="80"/>
      <c r="J1620" s="48"/>
      <c r="L1620" s="48"/>
      <c r="M1620" s="48"/>
      <c r="N1620" s="48"/>
      <c r="O1620" s="48"/>
    </row>
    <row r="1621" spans="5:15" x14ac:dyDescent="0.25">
      <c r="E1621" s="80"/>
      <c r="J1621" s="48"/>
      <c r="L1621" s="48"/>
      <c r="M1621" s="48"/>
      <c r="N1621" s="48"/>
      <c r="O1621" s="48"/>
    </row>
    <row r="1622" spans="5:15" x14ac:dyDescent="0.25">
      <c r="E1622" s="80"/>
      <c r="J1622" s="48"/>
      <c r="L1622" s="48"/>
      <c r="M1622" s="48"/>
      <c r="N1622" s="48"/>
      <c r="O1622" s="48"/>
    </row>
    <row r="1623" spans="5:15" x14ac:dyDescent="0.25">
      <c r="E1623" s="80"/>
      <c r="J1623" s="48"/>
      <c r="L1623" s="48"/>
      <c r="M1623" s="48"/>
      <c r="N1623" s="48"/>
      <c r="O1623" s="48"/>
    </row>
    <row r="1624" spans="5:15" x14ac:dyDescent="0.25">
      <c r="E1624" s="80"/>
      <c r="J1624" s="48"/>
      <c r="L1624" s="48"/>
      <c r="M1624" s="48"/>
      <c r="N1624" s="48"/>
      <c r="O1624" s="48"/>
    </row>
    <row r="1625" spans="5:15" x14ac:dyDescent="0.25">
      <c r="E1625" s="80"/>
      <c r="J1625" s="48"/>
      <c r="L1625" s="48"/>
      <c r="M1625" s="48"/>
      <c r="N1625" s="48"/>
      <c r="O1625" s="48"/>
    </row>
    <row r="1626" spans="5:15" x14ac:dyDescent="0.25">
      <c r="E1626" s="80"/>
      <c r="J1626" s="48"/>
      <c r="L1626" s="48"/>
      <c r="M1626" s="48"/>
      <c r="N1626" s="48"/>
      <c r="O1626" s="48"/>
    </row>
    <row r="1627" spans="5:15" x14ac:dyDescent="0.25">
      <c r="E1627" s="80"/>
      <c r="J1627" s="48"/>
      <c r="L1627" s="48"/>
      <c r="M1627" s="48"/>
      <c r="N1627" s="48"/>
      <c r="O1627" s="48"/>
    </row>
    <row r="1628" spans="5:15" x14ac:dyDescent="0.25">
      <c r="E1628" s="80"/>
      <c r="J1628" s="48"/>
      <c r="L1628" s="48"/>
      <c r="M1628" s="48"/>
      <c r="N1628" s="48"/>
      <c r="O1628" s="48"/>
    </row>
    <row r="1629" spans="5:15" x14ac:dyDescent="0.25">
      <c r="E1629" s="80"/>
      <c r="J1629" s="48"/>
      <c r="L1629" s="48"/>
      <c r="M1629" s="48"/>
      <c r="N1629" s="48"/>
      <c r="O1629" s="48"/>
    </row>
    <row r="1630" spans="5:15" x14ac:dyDescent="0.25">
      <c r="E1630" s="80"/>
      <c r="J1630" s="48"/>
      <c r="L1630" s="48"/>
      <c r="M1630" s="48"/>
      <c r="N1630" s="48"/>
      <c r="O1630" s="48"/>
    </row>
    <row r="1631" spans="5:15" x14ac:dyDescent="0.25">
      <c r="E1631" s="80"/>
      <c r="J1631" s="48"/>
      <c r="L1631" s="48"/>
      <c r="M1631" s="48"/>
      <c r="N1631" s="48"/>
      <c r="O1631" s="48"/>
    </row>
    <row r="1632" spans="5:15" x14ac:dyDescent="0.25">
      <c r="E1632" s="80"/>
      <c r="J1632" s="48"/>
      <c r="L1632" s="48"/>
      <c r="M1632" s="48"/>
      <c r="N1632" s="48"/>
      <c r="O1632" s="48"/>
    </row>
    <row r="1633" spans="5:15" x14ac:dyDescent="0.25">
      <c r="E1633" s="80"/>
      <c r="J1633" s="48"/>
      <c r="L1633" s="48"/>
      <c r="M1633" s="48"/>
      <c r="N1633" s="48"/>
      <c r="O1633" s="48"/>
    </row>
    <row r="1634" spans="5:15" x14ac:dyDescent="0.25">
      <c r="E1634" s="80"/>
      <c r="J1634" s="48"/>
      <c r="L1634" s="48"/>
      <c r="M1634" s="48"/>
      <c r="N1634" s="48"/>
      <c r="O1634" s="48"/>
    </row>
    <row r="1635" spans="5:15" x14ac:dyDescent="0.25">
      <c r="E1635" s="80"/>
      <c r="J1635" s="48"/>
      <c r="L1635" s="48"/>
      <c r="M1635" s="48"/>
      <c r="N1635" s="48"/>
      <c r="O1635" s="48"/>
    </row>
    <row r="1636" spans="5:15" x14ac:dyDescent="0.25">
      <c r="E1636" s="80"/>
      <c r="J1636" s="48"/>
      <c r="L1636" s="48"/>
      <c r="M1636" s="48"/>
      <c r="N1636" s="48"/>
      <c r="O1636" s="48"/>
    </row>
    <row r="1637" spans="5:15" x14ac:dyDescent="0.25">
      <c r="E1637" s="80"/>
      <c r="J1637" s="48"/>
      <c r="L1637" s="48"/>
      <c r="M1637" s="48"/>
      <c r="N1637" s="48"/>
      <c r="O1637" s="48"/>
    </row>
    <row r="1638" spans="5:15" x14ac:dyDescent="0.25">
      <c r="E1638" s="80"/>
      <c r="J1638" s="48"/>
      <c r="L1638" s="48"/>
      <c r="M1638" s="48"/>
      <c r="N1638" s="48"/>
      <c r="O1638" s="48"/>
    </row>
    <row r="1639" spans="5:15" x14ac:dyDescent="0.25">
      <c r="E1639" s="80"/>
      <c r="J1639" s="48"/>
      <c r="L1639" s="48"/>
      <c r="M1639" s="48"/>
      <c r="N1639" s="48"/>
      <c r="O1639" s="48"/>
    </row>
    <row r="1640" spans="5:15" x14ac:dyDescent="0.25">
      <c r="E1640" s="80"/>
      <c r="J1640" s="48"/>
      <c r="L1640" s="48"/>
      <c r="M1640" s="48"/>
      <c r="N1640" s="48"/>
      <c r="O1640" s="48"/>
    </row>
    <row r="1641" spans="5:15" x14ac:dyDescent="0.25">
      <c r="E1641" s="80"/>
      <c r="J1641" s="48"/>
      <c r="L1641" s="48"/>
      <c r="M1641" s="48"/>
      <c r="N1641" s="48"/>
      <c r="O1641" s="48"/>
    </row>
    <row r="1642" spans="5:15" x14ac:dyDescent="0.25">
      <c r="E1642" s="80"/>
      <c r="J1642" s="48"/>
      <c r="L1642" s="48"/>
      <c r="M1642" s="48"/>
      <c r="N1642" s="48"/>
      <c r="O1642" s="48"/>
    </row>
    <row r="1643" spans="5:15" x14ac:dyDescent="0.25">
      <c r="E1643" s="80"/>
      <c r="J1643" s="48"/>
      <c r="L1643" s="48"/>
      <c r="M1643" s="48"/>
      <c r="N1643" s="48"/>
      <c r="O1643" s="48"/>
    </row>
    <row r="1644" spans="5:15" x14ac:dyDescent="0.25">
      <c r="E1644" s="80"/>
      <c r="J1644" s="48"/>
      <c r="L1644" s="48"/>
      <c r="M1644" s="48"/>
      <c r="N1644" s="48"/>
      <c r="O1644" s="48"/>
    </row>
    <row r="1645" spans="5:15" x14ac:dyDescent="0.25">
      <c r="E1645" s="80"/>
      <c r="J1645" s="48"/>
      <c r="L1645" s="48"/>
      <c r="M1645" s="48"/>
      <c r="N1645" s="48"/>
      <c r="O1645" s="48"/>
    </row>
    <row r="1646" spans="5:15" x14ac:dyDescent="0.25">
      <c r="E1646" s="80"/>
      <c r="J1646" s="48"/>
      <c r="L1646" s="48"/>
      <c r="M1646" s="48"/>
      <c r="N1646" s="48"/>
      <c r="O1646" s="48"/>
    </row>
    <row r="1647" spans="5:15" x14ac:dyDescent="0.25">
      <c r="E1647" s="80"/>
      <c r="J1647" s="48"/>
      <c r="L1647" s="48"/>
      <c r="M1647" s="48"/>
      <c r="N1647" s="48"/>
      <c r="O1647" s="48"/>
    </row>
    <row r="1648" spans="5:15" x14ac:dyDescent="0.25">
      <c r="E1648" s="80"/>
      <c r="J1648" s="48"/>
      <c r="L1648" s="48"/>
      <c r="M1648" s="48"/>
      <c r="N1648" s="48"/>
      <c r="O1648" s="48"/>
    </row>
    <row r="1649" spans="5:15" x14ac:dyDescent="0.25">
      <c r="E1649" s="80"/>
      <c r="J1649" s="48"/>
      <c r="L1649" s="48"/>
      <c r="M1649" s="48"/>
      <c r="N1649" s="48"/>
      <c r="O1649" s="48"/>
    </row>
    <row r="1650" spans="5:15" x14ac:dyDescent="0.25">
      <c r="E1650" s="80"/>
      <c r="J1650" s="48"/>
      <c r="L1650" s="48"/>
      <c r="M1650" s="48"/>
      <c r="N1650" s="48"/>
      <c r="O1650" s="48"/>
    </row>
    <row r="1651" spans="5:15" x14ac:dyDescent="0.25">
      <c r="E1651" s="80"/>
      <c r="J1651" s="48"/>
      <c r="L1651" s="48"/>
      <c r="M1651" s="48"/>
      <c r="N1651" s="48"/>
      <c r="O1651" s="48"/>
    </row>
    <row r="1652" spans="5:15" x14ac:dyDescent="0.25">
      <c r="E1652" s="80"/>
      <c r="J1652" s="48"/>
      <c r="L1652" s="48"/>
      <c r="M1652" s="48"/>
      <c r="N1652" s="48"/>
      <c r="O1652" s="48"/>
    </row>
    <row r="1653" spans="5:15" x14ac:dyDescent="0.25">
      <c r="E1653" s="80"/>
      <c r="J1653" s="48"/>
      <c r="L1653" s="48"/>
      <c r="M1653" s="48"/>
      <c r="N1653" s="48"/>
      <c r="O1653" s="48"/>
    </row>
    <row r="1654" spans="5:15" x14ac:dyDescent="0.25">
      <c r="E1654" s="80"/>
      <c r="J1654" s="48"/>
      <c r="L1654" s="48"/>
      <c r="M1654" s="48"/>
      <c r="N1654" s="48"/>
      <c r="O1654" s="48"/>
    </row>
    <row r="1655" spans="5:15" x14ac:dyDescent="0.25">
      <c r="E1655" s="80"/>
      <c r="J1655" s="48"/>
      <c r="L1655" s="48"/>
      <c r="M1655" s="48"/>
      <c r="N1655" s="48"/>
      <c r="O1655" s="48"/>
    </row>
    <row r="1656" spans="5:15" x14ac:dyDescent="0.25">
      <c r="E1656" s="80"/>
      <c r="J1656" s="48"/>
      <c r="L1656" s="48"/>
      <c r="M1656" s="48"/>
      <c r="N1656" s="48"/>
      <c r="O1656" s="48"/>
    </row>
    <row r="1657" spans="5:15" x14ac:dyDescent="0.25">
      <c r="E1657" s="80"/>
      <c r="J1657" s="48"/>
      <c r="L1657" s="48"/>
      <c r="M1657" s="48"/>
      <c r="N1657" s="48"/>
      <c r="O1657" s="48"/>
    </row>
    <row r="1658" spans="5:15" x14ac:dyDescent="0.25">
      <c r="E1658" s="80"/>
      <c r="J1658" s="48"/>
      <c r="L1658" s="48"/>
      <c r="M1658" s="48"/>
      <c r="N1658" s="48"/>
      <c r="O1658" s="48"/>
    </row>
    <row r="1659" spans="5:15" x14ac:dyDescent="0.25">
      <c r="E1659" s="80"/>
      <c r="J1659" s="48"/>
      <c r="L1659" s="48"/>
      <c r="M1659" s="48"/>
      <c r="N1659" s="48"/>
      <c r="O1659" s="48"/>
    </row>
    <row r="1660" spans="5:15" x14ac:dyDescent="0.25">
      <c r="E1660" s="80"/>
      <c r="J1660" s="48"/>
      <c r="L1660" s="48"/>
      <c r="M1660" s="48"/>
      <c r="N1660" s="48"/>
      <c r="O1660" s="48"/>
    </row>
    <row r="1661" spans="5:15" x14ac:dyDescent="0.25">
      <c r="E1661" s="80"/>
      <c r="J1661" s="48"/>
      <c r="L1661" s="48"/>
      <c r="M1661" s="48"/>
      <c r="N1661" s="48"/>
      <c r="O1661" s="48"/>
    </row>
    <row r="1662" spans="5:15" x14ac:dyDescent="0.25">
      <c r="E1662" s="80"/>
      <c r="J1662" s="48"/>
      <c r="L1662" s="48"/>
      <c r="M1662" s="48"/>
      <c r="N1662" s="48"/>
      <c r="O1662" s="48"/>
    </row>
    <row r="1663" spans="5:15" x14ac:dyDescent="0.25">
      <c r="E1663" s="80"/>
      <c r="J1663" s="48"/>
      <c r="L1663" s="48"/>
      <c r="M1663" s="48"/>
      <c r="N1663" s="48"/>
      <c r="O1663" s="48"/>
    </row>
    <row r="1664" spans="5:15" x14ac:dyDescent="0.25">
      <c r="E1664" s="80"/>
      <c r="J1664" s="48"/>
      <c r="L1664" s="48"/>
      <c r="M1664" s="48"/>
      <c r="N1664" s="48"/>
      <c r="O1664" s="48"/>
    </row>
    <row r="1665" spans="5:15" x14ac:dyDescent="0.25">
      <c r="E1665" s="80"/>
      <c r="J1665" s="48"/>
      <c r="L1665" s="48"/>
      <c r="M1665" s="48"/>
      <c r="N1665" s="48"/>
      <c r="O1665" s="48"/>
    </row>
    <row r="1666" spans="5:15" x14ac:dyDescent="0.25">
      <c r="E1666" s="80"/>
      <c r="J1666" s="48"/>
      <c r="L1666" s="48"/>
      <c r="M1666" s="48"/>
      <c r="N1666" s="48"/>
      <c r="O1666" s="48"/>
    </row>
    <row r="1667" spans="5:15" x14ac:dyDescent="0.25">
      <c r="E1667" s="80"/>
      <c r="J1667" s="48"/>
      <c r="L1667" s="48"/>
      <c r="M1667" s="48"/>
      <c r="N1667" s="48"/>
      <c r="O1667" s="48"/>
    </row>
    <row r="1668" spans="5:15" x14ac:dyDescent="0.25">
      <c r="E1668" s="80"/>
      <c r="J1668" s="48"/>
      <c r="L1668" s="48"/>
      <c r="M1668" s="48"/>
      <c r="N1668" s="48"/>
      <c r="O1668" s="48"/>
    </row>
    <row r="1669" spans="5:15" x14ac:dyDescent="0.25">
      <c r="E1669" s="80"/>
      <c r="J1669" s="48"/>
      <c r="L1669" s="48"/>
      <c r="M1669" s="48"/>
      <c r="N1669" s="48"/>
      <c r="O1669" s="48"/>
    </row>
    <row r="1670" spans="5:15" x14ac:dyDescent="0.25">
      <c r="E1670" s="80"/>
      <c r="J1670" s="48"/>
      <c r="L1670" s="48"/>
      <c r="M1670" s="48"/>
      <c r="N1670" s="48"/>
      <c r="O1670" s="48"/>
    </row>
    <row r="1671" spans="5:15" x14ac:dyDescent="0.25">
      <c r="E1671" s="80"/>
      <c r="J1671" s="48"/>
      <c r="L1671" s="48"/>
      <c r="M1671" s="48"/>
      <c r="N1671" s="48"/>
      <c r="O1671" s="48"/>
    </row>
    <row r="1672" spans="5:15" x14ac:dyDescent="0.25">
      <c r="E1672" s="80"/>
      <c r="J1672" s="48"/>
      <c r="L1672" s="48"/>
      <c r="M1672" s="48"/>
      <c r="N1672" s="48"/>
      <c r="O1672" s="48"/>
    </row>
    <row r="1673" spans="5:15" x14ac:dyDescent="0.25">
      <c r="E1673" s="80"/>
      <c r="J1673" s="48"/>
      <c r="L1673" s="48"/>
      <c r="M1673" s="48"/>
      <c r="N1673" s="48"/>
      <c r="O1673" s="48"/>
    </row>
    <row r="1674" spans="5:15" x14ac:dyDescent="0.25">
      <c r="E1674" s="80"/>
      <c r="J1674" s="48"/>
      <c r="L1674" s="48"/>
      <c r="M1674" s="48"/>
      <c r="N1674" s="48"/>
      <c r="O1674" s="48"/>
    </row>
    <row r="1675" spans="5:15" x14ac:dyDescent="0.25">
      <c r="E1675" s="80"/>
      <c r="J1675" s="48"/>
      <c r="L1675" s="48"/>
      <c r="M1675" s="48"/>
      <c r="N1675" s="48"/>
      <c r="O1675" s="48"/>
    </row>
    <row r="1676" spans="5:15" x14ac:dyDescent="0.25">
      <c r="E1676" s="80"/>
      <c r="J1676" s="48"/>
      <c r="L1676" s="48"/>
      <c r="M1676" s="48"/>
      <c r="N1676" s="48"/>
      <c r="O1676" s="48"/>
    </row>
    <row r="1677" spans="5:15" x14ac:dyDescent="0.25">
      <c r="E1677" s="80"/>
      <c r="J1677" s="48"/>
      <c r="L1677" s="48"/>
      <c r="M1677" s="48"/>
      <c r="N1677" s="48"/>
      <c r="O1677" s="48"/>
    </row>
    <row r="1678" spans="5:15" x14ac:dyDescent="0.25">
      <c r="E1678" s="80"/>
      <c r="J1678" s="48"/>
      <c r="L1678" s="48"/>
      <c r="M1678" s="48"/>
      <c r="N1678" s="48"/>
      <c r="O1678" s="48"/>
    </row>
    <row r="1679" spans="5:15" x14ac:dyDescent="0.25">
      <c r="E1679" s="80"/>
      <c r="J1679" s="48"/>
      <c r="L1679" s="48"/>
      <c r="M1679" s="48"/>
      <c r="N1679" s="48"/>
      <c r="O1679" s="48"/>
    </row>
    <row r="1680" spans="5:15" x14ac:dyDescent="0.25">
      <c r="E1680" s="80"/>
      <c r="J1680" s="48"/>
      <c r="L1680" s="48"/>
      <c r="M1680" s="48"/>
      <c r="N1680" s="48"/>
      <c r="O1680" s="48"/>
    </row>
    <row r="1681" spans="5:15" x14ac:dyDescent="0.25">
      <c r="E1681" s="80"/>
      <c r="J1681" s="48"/>
      <c r="L1681" s="48"/>
      <c r="M1681" s="48"/>
      <c r="N1681" s="48"/>
      <c r="O1681" s="48"/>
    </row>
    <row r="1682" spans="5:15" x14ac:dyDescent="0.25">
      <c r="E1682" s="80"/>
      <c r="J1682" s="48"/>
      <c r="L1682" s="48"/>
      <c r="M1682" s="48"/>
      <c r="N1682" s="48"/>
      <c r="O1682" s="48"/>
    </row>
    <row r="1683" spans="5:15" x14ac:dyDescent="0.25">
      <c r="E1683" s="80"/>
      <c r="J1683" s="48"/>
      <c r="L1683" s="48"/>
      <c r="M1683" s="48"/>
      <c r="N1683" s="48"/>
      <c r="O1683" s="48"/>
    </row>
    <row r="1684" spans="5:15" x14ac:dyDescent="0.25">
      <c r="E1684" s="80"/>
      <c r="J1684" s="48"/>
      <c r="L1684" s="48"/>
      <c r="M1684" s="48"/>
      <c r="N1684" s="48"/>
      <c r="O1684" s="48"/>
    </row>
    <row r="1685" spans="5:15" x14ac:dyDescent="0.25">
      <c r="E1685" s="80"/>
      <c r="J1685" s="48"/>
      <c r="L1685" s="48"/>
      <c r="M1685" s="48"/>
      <c r="N1685" s="48"/>
      <c r="O1685" s="48"/>
    </row>
    <row r="1686" spans="5:15" x14ac:dyDescent="0.25">
      <c r="E1686" s="80"/>
      <c r="J1686" s="48"/>
      <c r="L1686" s="48"/>
      <c r="M1686" s="48"/>
      <c r="N1686" s="48"/>
      <c r="O1686" s="48"/>
    </row>
    <row r="1687" spans="5:15" x14ac:dyDescent="0.25">
      <c r="E1687" s="80"/>
      <c r="J1687" s="48"/>
      <c r="L1687" s="48"/>
      <c r="M1687" s="48"/>
      <c r="N1687" s="48"/>
      <c r="O1687" s="48"/>
    </row>
    <row r="1688" spans="5:15" x14ac:dyDescent="0.25">
      <c r="E1688" s="80"/>
      <c r="J1688" s="48"/>
      <c r="L1688" s="48"/>
      <c r="M1688" s="48"/>
      <c r="N1688" s="48"/>
      <c r="O1688" s="48"/>
    </row>
    <row r="1689" spans="5:15" x14ac:dyDescent="0.25">
      <c r="E1689" s="80"/>
      <c r="J1689" s="48"/>
      <c r="L1689" s="48"/>
      <c r="M1689" s="48"/>
      <c r="N1689" s="48"/>
      <c r="O1689" s="48"/>
    </row>
    <row r="1690" spans="5:15" x14ac:dyDescent="0.25">
      <c r="E1690" s="80"/>
      <c r="J1690" s="48"/>
      <c r="L1690" s="48"/>
      <c r="M1690" s="48"/>
      <c r="N1690" s="48"/>
      <c r="O1690" s="48"/>
    </row>
    <row r="1691" spans="5:15" x14ac:dyDescent="0.25">
      <c r="E1691" s="80"/>
      <c r="J1691" s="48"/>
      <c r="L1691" s="48"/>
      <c r="M1691" s="48"/>
      <c r="N1691" s="48"/>
      <c r="O1691" s="48"/>
    </row>
    <row r="1692" spans="5:15" x14ac:dyDescent="0.25">
      <c r="E1692" s="80"/>
      <c r="J1692" s="48"/>
      <c r="L1692" s="48"/>
      <c r="M1692" s="48"/>
      <c r="N1692" s="48"/>
      <c r="O1692" s="48"/>
    </row>
    <row r="1693" spans="5:15" x14ac:dyDescent="0.25">
      <c r="E1693" s="80"/>
      <c r="J1693" s="48"/>
      <c r="L1693" s="48"/>
      <c r="M1693" s="48"/>
      <c r="N1693" s="48"/>
      <c r="O1693" s="48"/>
    </row>
    <row r="1694" spans="5:15" x14ac:dyDescent="0.25">
      <c r="E1694" s="80"/>
      <c r="J1694" s="48"/>
      <c r="L1694" s="48"/>
      <c r="M1694" s="48"/>
      <c r="N1694" s="48"/>
      <c r="O1694" s="48"/>
    </row>
    <row r="1695" spans="5:15" x14ac:dyDescent="0.25">
      <c r="E1695" s="80"/>
      <c r="J1695" s="48"/>
      <c r="L1695" s="48"/>
      <c r="M1695" s="48"/>
      <c r="N1695" s="48"/>
      <c r="O1695" s="48"/>
    </row>
    <row r="1696" spans="5:15" x14ac:dyDescent="0.25">
      <c r="E1696" s="80"/>
      <c r="J1696" s="48"/>
      <c r="L1696" s="48"/>
      <c r="M1696" s="48"/>
      <c r="N1696" s="48"/>
      <c r="O1696" s="48"/>
    </row>
    <row r="1697" spans="5:15" x14ac:dyDescent="0.25">
      <c r="E1697" s="80"/>
      <c r="J1697" s="48"/>
      <c r="L1697" s="48"/>
      <c r="M1697" s="48"/>
      <c r="N1697" s="48"/>
      <c r="O1697" s="48"/>
    </row>
    <row r="1698" spans="5:15" x14ac:dyDescent="0.25">
      <c r="E1698" s="80"/>
      <c r="J1698" s="48"/>
      <c r="L1698" s="48"/>
      <c r="M1698" s="48"/>
      <c r="N1698" s="48"/>
      <c r="O1698" s="48"/>
    </row>
    <row r="1699" spans="5:15" x14ac:dyDescent="0.25">
      <c r="E1699" s="80"/>
      <c r="J1699" s="48"/>
      <c r="L1699" s="48"/>
      <c r="M1699" s="48"/>
      <c r="N1699" s="48"/>
      <c r="O1699" s="48"/>
    </row>
    <row r="1700" spans="5:15" x14ac:dyDescent="0.25">
      <c r="E1700" s="80"/>
      <c r="J1700" s="48"/>
      <c r="L1700" s="48"/>
      <c r="M1700" s="48"/>
      <c r="N1700" s="48"/>
      <c r="O1700" s="48"/>
    </row>
    <row r="1701" spans="5:15" x14ac:dyDescent="0.25">
      <c r="E1701" s="80"/>
      <c r="J1701" s="48"/>
      <c r="L1701" s="48"/>
      <c r="M1701" s="48"/>
      <c r="N1701" s="48"/>
      <c r="O1701" s="48"/>
    </row>
    <row r="1702" spans="5:15" x14ac:dyDescent="0.25">
      <c r="E1702" s="80"/>
      <c r="J1702" s="48"/>
      <c r="L1702" s="48"/>
      <c r="M1702" s="48"/>
      <c r="N1702" s="48"/>
      <c r="O1702" s="48"/>
    </row>
    <row r="1703" spans="5:15" x14ac:dyDescent="0.25">
      <c r="E1703" s="80"/>
      <c r="J1703" s="48"/>
      <c r="L1703" s="48"/>
      <c r="M1703" s="48"/>
      <c r="N1703" s="48"/>
      <c r="O1703" s="48"/>
    </row>
    <row r="1704" spans="5:15" x14ac:dyDescent="0.25">
      <c r="E1704" s="80"/>
      <c r="J1704" s="48"/>
      <c r="L1704" s="48"/>
      <c r="M1704" s="48"/>
      <c r="N1704" s="48"/>
      <c r="O1704" s="48"/>
    </row>
    <row r="1705" spans="5:15" x14ac:dyDescent="0.25">
      <c r="E1705" s="80"/>
      <c r="J1705" s="48"/>
      <c r="L1705" s="48"/>
      <c r="M1705" s="48"/>
      <c r="N1705" s="48"/>
      <c r="O1705" s="48"/>
    </row>
    <row r="1706" spans="5:15" x14ac:dyDescent="0.25">
      <c r="E1706" s="80"/>
      <c r="J1706" s="48"/>
      <c r="L1706" s="48"/>
      <c r="M1706" s="48"/>
      <c r="N1706" s="48"/>
      <c r="O1706" s="48"/>
    </row>
    <row r="1707" spans="5:15" x14ac:dyDescent="0.25">
      <c r="E1707" s="80"/>
      <c r="J1707" s="48"/>
      <c r="L1707" s="48"/>
      <c r="M1707" s="48"/>
      <c r="N1707" s="48"/>
      <c r="O1707" s="48"/>
    </row>
    <row r="1708" spans="5:15" x14ac:dyDescent="0.25">
      <c r="E1708" s="80"/>
      <c r="J1708" s="48"/>
      <c r="L1708" s="48"/>
      <c r="M1708" s="48"/>
      <c r="N1708" s="48"/>
      <c r="O1708" s="48"/>
    </row>
    <row r="1709" spans="5:15" x14ac:dyDescent="0.25">
      <c r="E1709" s="80"/>
      <c r="J1709" s="48"/>
      <c r="L1709" s="48"/>
      <c r="M1709" s="48"/>
      <c r="N1709" s="48"/>
      <c r="O1709" s="48"/>
    </row>
    <row r="1710" spans="5:15" x14ac:dyDescent="0.25">
      <c r="E1710" s="80"/>
      <c r="J1710" s="48"/>
      <c r="L1710" s="48"/>
      <c r="M1710" s="48"/>
      <c r="N1710" s="48"/>
      <c r="O1710" s="48"/>
    </row>
    <row r="1711" spans="5:15" x14ac:dyDescent="0.25">
      <c r="E1711" s="80"/>
      <c r="J1711" s="48"/>
      <c r="L1711" s="48"/>
      <c r="M1711" s="48"/>
      <c r="N1711" s="48"/>
      <c r="O1711" s="48"/>
    </row>
    <row r="1712" spans="5:15" x14ac:dyDescent="0.25">
      <c r="E1712" s="80"/>
      <c r="J1712" s="48"/>
      <c r="L1712" s="48"/>
      <c r="M1712" s="48"/>
      <c r="N1712" s="48"/>
      <c r="O1712" s="48"/>
    </row>
    <row r="1713" spans="5:15" x14ac:dyDescent="0.25">
      <c r="E1713" s="80"/>
      <c r="J1713" s="48"/>
      <c r="L1713" s="48"/>
      <c r="M1713" s="48"/>
      <c r="N1713" s="48"/>
      <c r="O1713" s="48"/>
    </row>
    <row r="1714" spans="5:15" x14ac:dyDescent="0.25">
      <c r="E1714" s="80"/>
      <c r="J1714" s="48"/>
      <c r="L1714" s="48"/>
      <c r="M1714" s="48"/>
      <c r="N1714" s="48"/>
      <c r="O1714" s="48"/>
    </row>
    <row r="1715" spans="5:15" x14ac:dyDescent="0.25">
      <c r="E1715" s="80"/>
      <c r="J1715" s="48"/>
      <c r="L1715" s="48"/>
      <c r="M1715" s="48"/>
      <c r="N1715" s="48"/>
      <c r="O1715" s="48"/>
    </row>
    <row r="1716" spans="5:15" x14ac:dyDescent="0.25">
      <c r="E1716" s="80"/>
      <c r="J1716" s="48"/>
      <c r="L1716" s="48"/>
      <c r="M1716" s="48"/>
      <c r="N1716" s="48"/>
      <c r="O1716" s="48"/>
    </row>
    <row r="1717" spans="5:15" x14ac:dyDescent="0.25">
      <c r="E1717" s="80"/>
      <c r="J1717" s="48"/>
      <c r="L1717" s="48"/>
      <c r="M1717" s="48"/>
      <c r="N1717" s="48"/>
      <c r="O1717" s="48"/>
    </row>
    <row r="1718" spans="5:15" x14ac:dyDescent="0.25">
      <c r="E1718" s="80"/>
      <c r="J1718" s="48"/>
      <c r="L1718" s="48"/>
      <c r="M1718" s="48"/>
      <c r="N1718" s="48"/>
      <c r="O1718" s="48"/>
    </row>
    <row r="1719" spans="5:15" x14ac:dyDescent="0.25">
      <c r="E1719" s="80"/>
      <c r="J1719" s="48"/>
      <c r="L1719" s="48"/>
      <c r="M1719" s="48"/>
      <c r="N1719" s="48"/>
      <c r="O1719" s="48"/>
    </row>
    <row r="1720" spans="5:15" x14ac:dyDescent="0.25">
      <c r="E1720" s="80"/>
      <c r="J1720" s="48"/>
      <c r="L1720" s="48"/>
      <c r="M1720" s="48"/>
      <c r="N1720" s="48"/>
      <c r="O1720" s="48"/>
    </row>
    <row r="1721" spans="5:15" x14ac:dyDescent="0.25">
      <c r="E1721" s="80"/>
      <c r="J1721" s="48"/>
      <c r="L1721" s="48"/>
      <c r="M1721" s="48"/>
      <c r="N1721" s="48"/>
      <c r="O1721" s="48"/>
    </row>
    <row r="1722" spans="5:15" x14ac:dyDescent="0.25">
      <c r="E1722" s="80"/>
      <c r="J1722" s="48"/>
      <c r="L1722" s="48"/>
      <c r="M1722" s="48"/>
      <c r="N1722" s="48"/>
      <c r="O1722" s="48"/>
    </row>
    <row r="1723" spans="5:15" x14ac:dyDescent="0.25">
      <c r="E1723" s="80"/>
      <c r="J1723" s="48"/>
      <c r="L1723" s="48"/>
      <c r="M1723" s="48"/>
      <c r="N1723" s="48"/>
      <c r="O1723" s="48"/>
    </row>
    <row r="1724" spans="5:15" x14ac:dyDescent="0.25">
      <c r="E1724" s="80"/>
      <c r="J1724" s="48"/>
      <c r="L1724" s="48"/>
      <c r="M1724" s="48"/>
      <c r="N1724" s="48"/>
      <c r="O1724" s="48"/>
    </row>
    <row r="1725" spans="5:15" x14ac:dyDescent="0.25">
      <c r="E1725" s="80"/>
      <c r="J1725" s="48"/>
      <c r="L1725" s="48"/>
      <c r="M1725" s="48"/>
      <c r="N1725" s="48"/>
      <c r="O1725" s="48"/>
    </row>
    <row r="1726" spans="5:15" x14ac:dyDescent="0.25">
      <c r="E1726" s="80"/>
      <c r="J1726" s="48"/>
      <c r="L1726" s="48"/>
      <c r="M1726" s="48"/>
      <c r="N1726" s="48"/>
      <c r="O1726" s="48"/>
    </row>
    <row r="1727" spans="5:15" x14ac:dyDescent="0.25">
      <c r="E1727" s="80"/>
      <c r="J1727" s="48"/>
      <c r="L1727" s="48"/>
      <c r="M1727" s="48"/>
      <c r="N1727" s="48"/>
      <c r="O1727" s="48"/>
    </row>
    <row r="1728" spans="5:15" x14ac:dyDescent="0.25">
      <c r="E1728" s="80"/>
      <c r="J1728" s="48"/>
      <c r="L1728" s="48"/>
      <c r="M1728" s="48"/>
      <c r="N1728" s="48"/>
      <c r="O1728" s="48"/>
    </row>
    <row r="1729" spans="5:15" x14ac:dyDescent="0.25">
      <c r="E1729" s="80"/>
      <c r="J1729" s="48"/>
      <c r="L1729" s="48"/>
      <c r="M1729" s="48"/>
      <c r="N1729" s="48"/>
      <c r="O1729" s="48"/>
    </row>
    <row r="1730" spans="5:15" x14ac:dyDescent="0.25">
      <c r="E1730" s="80"/>
      <c r="J1730" s="48"/>
      <c r="L1730" s="48"/>
      <c r="M1730" s="48"/>
      <c r="N1730" s="48"/>
      <c r="O1730" s="48"/>
    </row>
    <row r="1731" spans="5:15" x14ac:dyDescent="0.25">
      <c r="E1731" s="80"/>
      <c r="J1731" s="48"/>
      <c r="L1731" s="48"/>
      <c r="M1731" s="48"/>
      <c r="N1731" s="48"/>
      <c r="O1731" s="48"/>
    </row>
    <row r="1732" spans="5:15" x14ac:dyDescent="0.25">
      <c r="E1732" s="80"/>
      <c r="J1732" s="48"/>
      <c r="L1732" s="48"/>
      <c r="M1732" s="48"/>
      <c r="N1732" s="48"/>
      <c r="O1732" s="48"/>
    </row>
    <row r="1733" spans="5:15" x14ac:dyDescent="0.25">
      <c r="E1733" s="80"/>
      <c r="J1733" s="48"/>
      <c r="L1733" s="48"/>
      <c r="M1733" s="48"/>
      <c r="N1733" s="48"/>
      <c r="O1733" s="48"/>
    </row>
    <row r="1734" spans="5:15" x14ac:dyDescent="0.25">
      <c r="E1734" s="80"/>
      <c r="J1734" s="48"/>
      <c r="L1734" s="48"/>
      <c r="M1734" s="48"/>
      <c r="N1734" s="48"/>
      <c r="O1734" s="48"/>
    </row>
    <row r="1735" spans="5:15" x14ac:dyDescent="0.25">
      <c r="E1735" s="80"/>
      <c r="J1735" s="48"/>
      <c r="L1735" s="48"/>
      <c r="M1735" s="48"/>
      <c r="N1735" s="48"/>
      <c r="O1735" s="48"/>
    </row>
    <row r="1736" spans="5:15" x14ac:dyDescent="0.25">
      <c r="E1736" s="80"/>
      <c r="J1736" s="48"/>
      <c r="L1736" s="48"/>
      <c r="M1736" s="48"/>
      <c r="N1736" s="48"/>
      <c r="O1736" s="48"/>
    </row>
    <row r="1737" spans="5:15" x14ac:dyDescent="0.25">
      <c r="E1737" s="80"/>
      <c r="J1737" s="48"/>
      <c r="L1737" s="48"/>
      <c r="M1737" s="48"/>
      <c r="N1737" s="48"/>
      <c r="O1737" s="48"/>
    </row>
    <row r="1738" spans="5:15" x14ac:dyDescent="0.25">
      <c r="E1738" s="80"/>
      <c r="J1738" s="48"/>
      <c r="L1738" s="48"/>
      <c r="M1738" s="48"/>
      <c r="N1738" s="48"/>
      <c r="O1738" s="48"/>
    </row>
    <row r="1739" spans="5:15" x14ac:dyDescent="0.25">
      <c r="E1739" s="80"/>
      <c r="J1739" s="48"/>
      <c r="L1739" s="48"/>
      <c r="M1739" s="48"/>
      <c r="N1739" s="48"/>
      <c r="O1739" s="48"/>
    </row>
    <row r="1740" spans="5:15" x14ac:dyDescent="0.25">
      <c r="E1740" s="80"/>
      <c r="J1740" s="48"/>
      <c r="L1740" s="48"/>
      <c r="M1740" s="48"/>
      <c r="N1740" s="48"/>
      <c r="O1740" s="48"/>
    </row>
    <row r="1741" spans="5:15" x14ac:dyDescent="0.25">
      <c r="E1741" s="80"/>
      <c r="J1741" s="48"/>
      <c r="L1741" s="48"/>
      <c r="M1741" s="48"/>
      <c r="N1741" s="48"/>
      <c r="O1741" s="48"/>
    </row>
    <row r="1742" spans="5:15" x14ac:dyDescent="0.25">
      <c r="E1742" s="80"/>
      <c r="J1742" s="48"/>
      <c r="L1742" s="48"/>
      <c r="M1742" s="48"/>
      <c r="N1742" s="48"/>
      <c r="O1742" s="48"/>
    </row>
    <row r="1743" spans="5:15" x14ac:dyDescent="0.25">
      <c r="E1743" s="80"/>
      <c r="J1743" s="48"/>
      <c r="L1743" s="48"/>
      <c r="M1743" s="48"/>
      <c r="N1743" s="48"/>
      <c r="O1743" s="48"/>
    </row>
    <row r="1744" spans="5:15" x14ac:dyDescent="0.25">
      <c r="E1744" s="80"/>
      <c r="J1744" s="48"/>
      <c r="L1744" s="48"/>
      <c r="M1744" s="48"/>
      <c r="N1744" s="48"/>
      <c r="O1744" s="48"/>
    </row>
    <row r="1745" spans="5:15" x14ac:dyDescent="0.25">
      <c r="E1745" s="80"/>
      <c r="J1745" s="48"/>
      <c r="L1745" s="48"/>
      <c r="M1745" s="48"/>
      <c r="N1745" s="48"/>
      <c r="O1745" s="48"/>
    </row>
    <row r="1746" spans="5:15" x14ac:dyDescent="0.25">
      <c r="E1746" s="80"/>
      <c r="J1746" s="48"/>
      <c r="L1746" s="48"/>
      <c r="M1746" s="48"/>
      <c r="N1746" s="48"/>
      <c r="O1746" s="48"/>
    </row>
    <row r="1747" spans="5:15" x14ac:dyDescent="0.25">
      <c r="E1747" s="80"/>
      <c r="J1747" s="48"/>
      <c r="L1747" s="48"/>
      <c r="M1747" s="48"/>
      <c r="N1747" s="48"/>
      <c r="O1747" s="48"/>
    </row>
    <row r="1748" spans="5:15" x14ac:dyDescent="0.25">
      <c r="E1748" s="80"/>
      <c r="J1748" s="48"/>
      <c r="L1748" s="48"/>
      <c r="M1748" s="48"/>
      <c r="N1748" s="48"/>
      <c r="O1748" s="48"/>
    </row>
    <row r="1749" spans="5:15" x14ac:dyDescent="0.25">
      <c r="E1749" s="80"/>
      <c r="J1749" s="48"/>
      <c r="L1749" s="48"/>
      <c r="M1749" s="48"/>
      <c r="N1749" s="48"/>
      <c r="O1749" s="48"/>
    </row>
    <row r="1750" spans="5:15" x14ac:dyDescent="0.25">
      <c r="E1750" s="80"/>
      <c r="J1750" s="48"/>
      <c r="L1750" s="48"/>
      <c r="M1750" s="48"/>
      <c r="N1750" s="48"/>
      <c r="O1750" s="48"/>
    </row>
    <row r="1751" spans="5:15" x14ac:dyDescent="0.25">
      <c r="E1751" s="80"/>
      <c r="J1751" s="48"/>
      <c r="L1751" s="48"/>
      <c r="M1751" s="48"/>
      <c r="N1751" s="48"/>
      <c r="O1751" s="48"/>
    </row>
    <row r="1752" spans="5:15" x14ac:dyDescent="0.25">
      <c r="E1752" s="80"/>
      <c r="J1752" s="48"/>
      <c r="L1752" s="48"/>
      <c r="M1752" s="48"/>
      <c r="N1752" s="48"/>
      <c r="O1752" s="48"/>
    </row>
    <row r="1753" spans="5:15" x14ac:dyDescent="0.25">
      <c r="E1753" s="80"/>
      <c r="J1753" s="48"/>
      <c r="L1753" s="48"/>
      <c r="M1753" s="48"/>
      <c r="N1753" s="48"/>
      <c r="O1753" s="48"/>
    </row>
    <row r="1754" spans="5:15" x14ac:dyDescent="0.25">
      <c r="E1754" s="80"/>
      <c r="J1754" s="48"/>
      <c r="L1754" s="48"/>
      <c r="M1754" s="48"/>
      <c r="N1754" s="48"/>
      <c r="O1754" s="48"/>
    </row>
    <row r="1755" spans="5:15" x14ac:dyDescent="0.25">
      <c r="E1755" s="80"/>
      <c r="J1755" s="48"/>
      <c r="L1755" s="48"/>
      <c r="M1755" s="48"/>
      <c r="N1755" s="48"/>
      <c r="O1755" s="48"/>
    </row>
    <row r="1756" spans="5:15" x14ac:dyDescent="0.25">
      <c r="E1756" s="80"/>
      <c r="J1756" s="48"/>
      <c r="L1756" s="48"/>
      <c r="M1756" s="48"/>
      <c r="N1756" s="48"/>
      <c r="O1756" s="48"/>
    </row>
    <row r="1757" spans="5:15" x14ac:dyDescent="0.25">
      <c r="E1757" s="80"/>
      <c r="J1757" s="48"/>
      <c r="L1757" s="48"/>
      <c r="M1757" s="48"/>
      <c r="N1757" s="48"/>
      <c r="O1757" s="48"/>
    </row>
    <row r="1758" spans="5:15" x14ac:dyDescent="0.25">
      <c r="E1758" s="80"/>
      <c r="J1758" s="48"/>
      <c r="L1758" s="48"/>
      <c r="M1758" s="48"/>
      <c r="N1758" s="48"/>
      <c r="O1758" s="48"/>
    </row>
    <row r="1759" spans="5:15" x14ac:dyDescent="0.25">
      <c r="E1759" s="80"/>
      <c r="J1759" s="48"/>
      <c r="L1759" s="48"/>
      <c r="M1759" s="48"/>
      <c r="N1759" s="48"/>
      <c r="O1759" s="48"/>
    </row>
    <row r="1760" spans="5:15" x14ac:dyDescent="0.25">
      <c r="E1760" s="80"/>
      <c r="J1760" s="48"/>
      <c r="L1760" s="48"/>
      <c r="M1760" s="48"/>
      <c r="N1760" s="48"/>
      <c r="O1760" s="48"/>
    </row>
    <row r="1761" spans="5:15" x14ac:dyDescent="0.25">
      <c r="E1761" s="80"/>
      <c r="J1761" s="48"/>
      <c r="L1761" s="48"/>
      <c r="M1761" s="48"/>
      <c r="N1761" s="48"/>
      <c r="O1761" s="48"/>
    </row>
    <row r="1762" spans="5:15" x14ac:dyDescent="0.25">
      <c r="E1762" s="80"/>
      <c r="J1762" s="48"/>
      <c r="L1762" s="48"/>
      <c r="M1762" s="48"/>
      <c r="N1762" s="48"/>
      <c r="O1762" s="48"/>
    </row>
    <row r="1763" spans="5:15" x14ac:dyDescent="0.25">
      <c r="E1763" s="80"/>
      <c r="J1763" s="48"/>
      <c r="L1763" s="48"/>
      <c r="M1763" s="48"/>
      <c r="N1763" s="48"/>
      <c r="O1763" s="48"/>
    </row>
    <row r="1764" spans="5:15" x14ac:dyDescent="0.25">
      <c r="E1764" s="80"/>
      <c r="J1764" s="48"/>
      <c r="L1764" s="48"/>
      <c r="M1764" s="48"/>
      <c r="N1764" s="48"/>
      <c r="O1764" s="48"/>
    </row>
    <row r="1765" spans="5:15" x14ac:dyDescent="0.25">
      <c r="E1765" s="80"/>
      <c r="J1765" s="48"/>
      <c r="L1765" s="48"/>
      <c r="M1765" s="48"/>
      <c r="N1765" s="48"/>
      <c r="O1765" s="48"/>
    </row>
    <row r="1766" spans="5:15" x14ac:dyDescent="0.25">
      <c r="E1766" s="80"/>
      <c r="J1766" s="48"/>
      <c r="L1766" s="48"/>
      <c r="M1766" s="48"/>
      <c r="N1766" s="48"/>
      <c r="O1766" s="48"/>
    </row>
    <row r="1767" spans="5:15" x14ac:dyDescent="0.25">
      <c r="E1767" s="80"/>
      <c r="J1767" s="48"/>
      <c r="L1767" s="48"/>
      <c r="M1767" s="48"/>
      <c r="N1767" s="48"/>
      <c r="O1767" s="48"/>
    </row>
    <row r="1768" spans="5:15" x14ac:dyDescent="0.25">
      <c r="E1768" s="80"/>
      <c r="J1768" s="48"/>
      <c r="L1768" s="48"/>
      <c r="M1768" s="48"/>
      <c r="N1768" s="48"/>
      <c r="O1768" s="48"/>
    </row>
    <row r="1769" spans="5:15" x14ac:dyDescent="0.25">
      <c r="E1769" s="80"/>
      <c r="J1769" s="48"/>
      <c r="L1769" s="48"/>
      <c r="M1769" s="48"/>
      <c r="N1769" s="48"/>
      <c r="O1769" s="48"/>
    </row>
    <row r="1770" spans="5:15" x14ac:dyDescent="0.25">
      <c r="E1770" s="80"/>
      <c r="J1770" s="48"/>
      <c r="L1770" s="48"/>
      <c r="M1770" s="48"/>
      <c r="N1770" s="48"/>
      <c r="O1770" s="48"/>
    </row>
    <row r="1771" spans="5:15" x14ac:dyDescent="0.25">
      <c r="E1771" s="80"/>
      <c r="J1771" s="48"/>
      <c r="L1771" s="48"/>
      <c r="M1771" s="48"/>
      <c r="N1771" s="48"/>
      <c r="O1771" s="48"/>
    </row>
    <row r="1772" spans="5:15" x14ac:dyDescent="0.25">
      <c r="E1772" s="80"/>
      <c r="J1772" s="48"/>
      <c r="L1772" s="48"/>
      <c r="M1772" s="48"/>
      <c r="N1772" s="48"/>
      <c r="O1772" s="48"/>
    </row>
    <row r="1773" spans="5:15" x14ac:dyDescent="0.25">
      <c r="E1773" s="80"/>
      <c r="J1773" s="48"/>
      <c r="L1773" s="48"/>
      <c r="M1773" s="48"/>
      <c r="N1773" s="48"/>
      <c r="O1773" s="48"/>
    </row>
    <row r="1774" spans="5:15" x14ac:dyDescent="0.25">
      <c r="E1774" s="80"/>
      <c r="J1774" s="48"/>
      <c r="L1774" s="48"/>
      <c r="M1774" s="48"/>
      <c r="N1774" s="48"/>
      <c r="O1774" s="48"/>
    </row>
    <row r="1775" spans="5:15" x14ac:dyDescent="0.25">
      <c r="E1775" s="80"/>
      <c r="J1775" s="48"/>
      <c r="L1775" s="48"/>
      <c r="M1775" s="48"/>
      <c r="N1775" s="48"/>
      <c r="O1775" s="48"/>
    </row>
    <row r="1776" spans="5:15" x14ac:dyDescent="0.25">
      <c r="E1776" s="80"/>
      <c r="J1776" s="48"/>
      <c r="L1776" s="48"/>
      <c r="M1776" s="48"/>
      <c r="N1776" s="48"/>
      <c r="O1776" s="48"/>
    </row>
    <row r="1777" spans="5:15" x14ac:dyDescent="0.25">
      <c r="E1777" s="80"/>
      <c r="J1777" s="48"/>
      <c r="L1777" s="48"/>
      <c r="M1777" s="48"/>
      <c r="N1777" s="48"/>
      <c r="O1777" s="48"/>
    </row>
    <row r="1778" spans="5:15" x14ac:dyDescent="0.25">
      <c r="E1778" s="80"/>
      <c r="J1778" s="48"/>
      <c r="L1778" s="48"/>
      <c r="M1778" s="48"/>
      <c r="N1778" s="48"/>
      <c r="O1778" s="48"/>
    </row>
    <row r="1779" spans="5:15" x14ac:dyDescent="0.25">
      <c r="E1779" s="80"/>
      <c r="J1779" s="48"/>
      <c r="L1779" s="48"/>
      <c r="M1779" s="48"/>
      <c r="N1779" s="48"/>
      <c r="O1779" s="48"/>
    </row>
    <row r="1780" spans="5:15" x14ac:dyDescent="0.25">
      <c r="E1780" s="80"/>
      <c r="J1780" s="48"/>
      <c r="L1780" s="48"/>
      <c r="M1780" s="48"/>
      <c r="N1780" s="48"/>
      <c r="O1780" s="48"/>
    </row>
    <row r="1781" spans="5:15" x14ac:dyDescent="0.25">
      <c r="E1781" s="80"/>
      <c r="J1781" s="48"/>
      <c r="L1781" s="48"/>
      <c r="M1781" s="48"/>
      <c r="N1781" s="48"/>
      <c r="O1781" s="48"/>
    </row>
    <row r="1782" spans="5:15" x14ac:dyDescent="0.25">
      <c r="E1782" s="80"/>
      <c r="J1782" s="48"/>
      <c r="L1782" s="48"/>
      <c r="M1782" s="48"/>
      <c r="N1782" s="48"/>
      <c r="O1782" s="48"/>
    </row>
    <row r="1783" spans="5:15" x14ac:dyDescent="0.25">
      <c r="E1783" s="80"/>
      <c r="J1783" s="48"/>
      <c r="L1783" s="48"/>
      <c r="M1783" s="48"/>
      <c r="N1783" s="48"/>
      <c r="O1783" s="48"/>
    </row>
    <row r="1784" spans="5:15" x14ac:dyDescent="0.25">
      <c r="E1784" s="80"/>
      <c r="J1784" s="48"/>
      <c r="L1784" s="48"/>
      <c r="M1784" s="48"/>
      <c r="N1784" s="48"/>
      <c r="O1784" s="48"/>
    </row>
    <row r="1785" spans="5:15" x14ac:dyDescent="0.25">
      <c r="E1785" s="80"/>
      <c r="J1785" s="48"/>
      <c r="L1785" s="48"/>
      <c r="M1785" s="48"/>
      <c r="N1785" s="48"/>
      <c r="O1785" s="48"/>
    </row>
    <row r="1786" spans="5:15" x14ac:dyDescent="0.25">
      <c r="E1786" s="80"/>
      <c r="J1786" s="48"/>
      <c r="L1786" s="48"/>
      <c r="M1786" s="48"/>
      <c r="N1786" s="48"/>
      <c r="O1786" s="48"/>
    </row>
    <row r="1787" spans="5:15" x14ac:dyDescent="0.25">
      <c r="E1787" s="80"/>
      <c r="J1787" s="48"/>
      <c r="L1787" s="48"/>
      <c r="M1787" s="48"/>
      <c r="N1787" s="48"/>
      <c r="O1787" s="48"/>
    </row>
    <row r="1788" spans="5:15" x14ac:dyDescent="0.25">
      <c r="E1788" s="80"/>
      <c r="J1788" s="48"/>
      <c r="L1788" s="48"/>
      <c r="M1788" s="48"/>
      <c r="N1788" s="48"/>
      <c r="O1788" s="48"/>
    </row>
    <row r="1789" spans="5:15" x14ac:dyDescent="0.25">
      <c r="E1789" s="80"/>
      <c r="J1789" s="48"/>
      <c r="L1789" s="48"/>
      <c r="M1789" s="48"/>
      <c r="N1789" s="48"/>
      <c r="O1789" s="48"/>
    </row>
    <row r="1790" spans="5:15" x14ac:dyDescent="0.25">
      <c r="E1790" s="80"/>
      <c r="J1790" s="48"/>
      <c r="L1790" s="48"/>
      <c r="M1790" s="48"/>
      <c r="N1790" s="48"/>
      <c r="O1790" s="48"/>
    </row>
    <row r="1791" spans="5:15" x14ac:dyDescent="0.25">
      <c r="E1791" s="80"/>
      <c r="J1791" s="48"/>
      <c r="L1791" s="48"/>
      <c r="M1791" s="48"/>
      <c r="N1791" s="48"/>
      <c r="O1791" s="48"/>
    </row>
    <row r="1792" spans="5:15" x14ac:dyDescent="0.25">
      <c r="E1792" s="80"/>
      <c r="J1792" s="48"/>
      <c r="L1792" s="48"/>
      <c r="M1792" s="48"/>
      <c r="N1792" s="48"/>
      <c r="O1792" s="48"/>
    </row>
    <row r="1793" spans="5:15" x14ac:dyDescent="0.25">
      <c r="E1793" s="80"/>
      <c r="J1793" s="48"/>
      <c r="L1793" s="48"/>
      <c r="M1793" s="48"/>
      <c r="N1793" s="48"/>
      <c r="O1793" s="48"/>
    </row>
    <row r="1794" spans="5:15" x14ac:dyDescent="0.25">
      <c r="E1794" s="80"/>
      <c r="J1794" s="48"/>
      <c r="L1794" s="48"/>
      <c r="M1794" s="48"/>
      <c r="N1794" s="48"/>
      <c r="O1794" s="48"/>
    </row>
    <row r="1795" spans="5:15" x14ac:dyDescent="0.25">
      <c r="E1795" s="80"/>
      <c r="J1795" s="48"/>
      <c r="L1795" s="48"/>
      <c r="M1795" s="48"/>
      <c r="N1795" s="48"/>
      <c r="O1795" s="48"/>
    </row>
    <row r="1796" spans="5:15" x14ac:dyDescent="0.25">
      <c r="E1796" s="80"/>
      <c r="J1796" s="48"/>
      <c r="L1796" s="48"/>
      <c r="M1796" s="48"/>
      <c r="N1796" s="48"/>
      <c r="O1796" s="48"/>
    </row>
    <row r="1797" spans="5:15" x14ac:dyDescent="0.25">
      <c r="E1797" s="80"/>
      <c r="J1797" s="48"/>
      <c r="L1797" s="48"/>
      <c r="M1797" s="48"/>
      <c r="N1797" s="48"/>
      <c r="O1797" s="48"/>
    </row>
    <row r="1798" spans="5:15" x14ac:dyDescent="0.25">
      <c r="E1798" s="80"/>
      <c r="J1798" s="48"/>
      <c r="L1798" s="48"/>
      <c r="M1798" s="48"/>
      <c r="N1798" s="48"/>
      <c r="O1798" s="48"/>
    </row>
    <row r="1799" spans="5:15" x14ac:dyDescent="0.25">
      <c r="E1799" s="80"/>
      <c r="J1799" s="48"/>
      <c r="L1799" s="48"/>
      <c r="M1799" s="48"/>
      <c r="N1799" s="48"/>
      <c r="O1799" s="48"/>
    </row>
    <row r="1800" spans="5:15" x14ac:dyDescent="0.25">
      <c r="E1800" s="80"/>
      <c r="J1800" s="48"/>
      <c r="L1800" s="48"/>
      <c r="M1800" s="48"/>
      <c r="N1800" s="48"/>
      <c r="O1800" s="48"/>
    </row>
    <row r="1801" spans="5:15" x14ac:dyDescent="0.25">
      <c r="E1801" s="80"/>
      <c r="J1801" s="48"/>
      <c r="L1801" s="48"/>
      <c r="M1801" s="48"/>
      <c r="N1801" s="48"/>
      <c r="O1801" s="48"/>
    </row>
    <row r="1802" spans="5:15" x14ac:dyDescent="0.25">
      <c r="E1802" s="80"/>
      <c r="J1802" s="48"/>
      <c r="L1802" s="48"/>
      <c r="M1802" s="48"/>
      <c r="N1802" s="48"/>
      <c r="O1802" s="48"/>
    </row>
    <row r="1803" spans="5:15" x14ac:dyDescent="0.25">
      <c r="E1803" s="80"/>
      <c r="J1803" s="48"/>
      <c r="L1803" s="48"/>
      <c r="M1803" s="48"/>
      <c r="N1803" s="48"/>
      <c r="O1803" s="48"/>
    </row>
    <row r="1804" spans="5:15" x14ac:dyDescent="0.25">
      <c r="E1804" s="80"/>
      <c r="J1804" s="48"/>
      <c r="L1804" s="48"/>
      <c r="M1804" s="48"/>
      <c r="N1804" s="48"/>
      <c r="O1804" s="48"/>
    </row>
    <row r="1805" spans="5:15" x14ac:dyDescent="0.25">
      <c r="E1805" s="80"/>
      <c r="J1805" s="48"/>
      <c r="L1805" s="48"/>
      <c r="M1805" s="48"/>
      <c r="N1805" s="48"/>
      <c r="O1805" s="48"/>
    </row>
    <row r="1806" spans="5:15" x14ac:dyDescent="0.25">
      <c r="E1806" s="80"/>
      <c r="J1806" s="48"/>
      <c r="L1806" s="48"/>
      <c r="M1806" s="48"/>
      <c r="N1806" s="48"/>
      <c r="O1806" s="48"/>
    </row>
    <row r="1807" spans="5:15" x14ac:dyDescent="0.25">
      <c r="E1807" s="80"/>
      <c r="J1807" s="48"/>
      <c r="L1807" s="48"/>
      <c r="M1807" s="48"/>
      <c r="N1807" s="48"/>
      <c r="O1807" s="48"/>
    </row>
    <row r="1808" spans="5:15" x14ac:dyDescent="0.25">
      <c r="E1808" s="80"/>
      <c r="J1808" s="48"/>
      <c r="L1808" s="48"/>
      <c r="M1808" s="48"/>
      <c r="N1808" s="48"/>
      <c r="O1808" s="48"/>
    </row>
    <row r="1809" spans="5:15" x14ac:dyDescent="0.25">
      <c r="E1809" s="80"/>
      <c r="J1809" s="48"/>
      <c r="L1809" s="48"/>
      <c r="M1809" s="48"/>
      <c r="N1809" s="48"/>
      <c r="O1809" s="48"/>
    </row>
    <row r="1810" spans="5:15" x14ac:dyDescent="0.25">
      <c r="E1810" s="80"/>
      <c r="J1810" s="48"/>
      <c r="L1810" s="48"/>
      <c r="M1810" s="48"/>
      <c r="N1810" s="48"/>
      <c r="O1810" s="48"/>
    </row>
    <row r="1811" spans="5:15" x14ac:dyDescent="0.25">
      <c r="E1811" s="80"/>
      <c r="J1811" s="48"/>
      <c r="L1811" s="48"/>
      <c r="M1811" s="48"/>
      <c r="N1811" s="48"/>
      <c r="O1811" s="48"/>
    </row>
    <row r="1812" spans="5:15" x14ac:dyDescent="0.25">
      <c r="E1812" s="80"/>
      <c r="J1812" s="48"/>
      <c r="L1812" s="48"/>
      <c r="M1812" s="48"/>
      <c r="N1812" s="48"/>
      <c r="O1812" s="48"/>
    </row>
    <row r="1813" spans="5:15" x14ac:dyDescent="0.25">
      <c r="E1813" s="80"/>
      <c r="J1813" s="48"/>
      <c r="L1813" s="48"/>
      <c r="M1813" s="48"/>
      <c r="N1813" s="48"/>
      <c r="O1813" s="48"/>
    </row>
    <row r="1814" spans="5:15" x14ac:dyDescent="0.25">
      <c r="E1814" s="80"/>
      <c r="J1814" s="48"/>
      <c r="L1814" s="48"/>
      <c r="M1814" s="48"/>
      <c r="N1814" s="48"/>
      <c r="O1814" s="48"/>
    </row>
    <row r="1815" spans="5:15" x14ac:dyDescent="0.25">
      <c r="E1815" s="80"/>
      <c r="J1815" s="48"/>
      <c r="L1815" s="48"/>
      <c r="M1815" s="48"/>
      <c r="N1815" s="48"/>
      <c r="O1815" s="48"/>
    </row>
    <row r="1816" spans="5:15" x14ac:dyDescent="0.25">
      <c r="E1816" s="80"/>
      <c r="J1816" s="48"/>
      <c r="L1816" s="48"/>
      <c r="M1816" s="48"/>
      <c r="N1816" s="48"/>
      <c r="O1816" s="48"/>
    </row>
    <row r="1817" spans="5:15" x14ac:dyDescent="0.25">
      <c r="E1817" s="80"/>
      <c r="J1817" s="48"/>
      <c r="L1817" s="48"/>
      <c r="M1817" s="48"/>
      <c r="N1817" s="48"/>
      <c r="O1817" s="48"/>
    </row>
    <row r="1818" spans="5:15" x14ac:dyDescent="0.25">
      <c r="E1818" s="80"/>
      <c r="J1818" s="48"/>
      <c r="L1818" s="48"/>
      <c r="M1818" s="48"/>
      <c r="N1818" s="48"/>
      <c r="O1818" s="48"/>
    </row>
    <row r="1819" spans="5:15" x14ac:dyDescent="0.25">
      <c r="E1819" s="80"/>
      <c r="J1819" s="48"/>
      <c r="L1819" s="48"/>
      <c r="M1819" s="48"/>
      <c r="N1819" s="48"/>
      <c r="O1819" s="48"/>
    </row>
    <row r="1820" spans="5:15" x14ac:dyDescent="0.25">
      <c r="E1820" s="80"/>
      <c r="J1820" s="48"/>
      <c r="L1820" s="48"/>
      <c r="M1820" s="48"/>
      <c r="N1820" s="48"/>
      <c r="O1820" s="48"/>
    </row>
    <row r="1821" spans="5:15" x14ac:dyDescent="0.25">
      <c r="E1821" s="80"/>
      <c r="J1821" s="48"/>
      <c r="L1821" s="48"/>
      <c r="M1821" s="48"/>
      <c r="N1821" s="48"/>
      <c r="O1821" s="48"/>
    </row>
    <row r="1822" spans="5:15" x14ac:dyDescent="0.25">
      <c r="E1822" s="80"/>
      <c r="J1822" s="48"/>
      <c r="L1822" s="48"/>
      <c r="M1822" s="48"/>
      <c r="N1822" s="48"/>
      <c r="O1822" s="48"/>
    </row>
    <row r="1823" spans="5:15" x14ac:dyDescent="0.25">
      <c r="E1823" s="80"/>
      <c r="J1823" s="48"/>
      <c r="L1823" s="48"/>
      <c r="M1823" s="48"/>
      <c r="N1823" s="48"/>
      <c r="O1823" s="48"/>
    </row>
    <row r="1824" spans="5:15" x14ac:dyDescent="0.25">
      <c r="E1824" s="80"/>
      <c r="J1824" s="48"/>
      <c r="L1824" s="48"/>
      <c r="M1824" s="48"/>
      <c r="N1824" s="48"/>
      <c r="O1824" s="48"/>
    </row>
    <row r="1825" spans="5:15" x14ac:dyDescent="0.25">
      <c r="E1825" s="80"/>
      <c r="J1825" s="48"/>
      <c r="L1825" s="48"/>
      <c r="M1825" s="48"/>
      <c r="N1825" s="48"/>
      <c r="O1825" s="48"/>
    </row>
    <row r="1826" spans="5:15" x14ac:dyDescent="0.25">
      <c r="E1826" s="80"/>
      <c r="J1826" s="48"/>
      <c r="L1826" s="48"/>
      <c r="M1826" s="48"/>
      <c r="N1826" s="48"/>
      <c r="O1826" s="48"/>
    </row>
    <row r="1827" spans="5:15" x14ac:dyDescent="0.25">
      <c r="E1827" s="80"/>
      <c r="J1827" s="48"/>
      <c r="L1827" s="48"/>
      <c r="M1827" s="48"/>
      <c r="N1827" s="48"/>
      <c r="O1827" s="48"/>
    </row>
    <row r="1828" spans="5:15" x14ac:dyDescent="0.25">
      <c r="E1828" s="80"/>
      <c r="J1828" s="48"/>
      <c r="L1828" s="48"/>
      <c r="M1828" s="48"/>
      <c r="N1828" s="48"/>
      <c r="O1828" s="48"/>
    </row>
    <row r="1829" spans="5:15" x14ac:dyDescent="0.25">
      <c r="E1829" s="80"/>
      <c r="J1829" s="48"/>
      <c r="L1829" s="48"/>
      <c r="M1829" s="48"/>
      <c r="N1829" s="48"/>
      <c r="O1829" s="48"/>
    </row>
    <row r="1830" spans="5:15" x14ac:dyDescent="0.25">
      <c r="E1830" s="80"/>
      <c r="J1830" s="48"/>
      <c r="L1830" s="48"/>
      <c r="M1830" s="48"/>
      <c r="N1830" s="48"/>
      <c r="O1830" s="48"/>
    </row>
    <row r="1831" spans="5:15" x14ac:dyDescent="0.25">
      <c r="E1831" s="80"/>
      <c r="J1831" s="48"/>
      <c r="L1831" s="48"/>
      <c r="M1831" s="48"/>
      <c r="N1831" s="48"/>
      <c r="O1831" s="48"/>
    </row>
    <row r="1832" spans="5:15" x14ac:dyDescent="0.25">
      <c r="E1832" s="80"/>
      <c r="J1832" s="48"/>
      <c r="L1832" s="48"/>
      <c r="M1832" s="48"/>
      <c r="N1832" s="48"/>
      <c r="O1832" s="48"/>
    </row>
    <row r="1833" spans="5:15" x14ac:dyDescent="0.25">
      <c r="E1833" s="80"/>
      <c r="J1833" s="48"/>
      <c r="L1833" s="48"/>
      <c r="M1833" s="48"/>
      <c r="N1833" s="48"/>
      <c r="O1833" s="48"/>
    </row>
    <row r="1834" spans="5:15" x14ac:dyDescent="0.25">
      <c r="E1834" s="80"/>
      <c r="J1834" s="48"/>
      <c r="L1834" s="48"/>
      <c r="M1834" s="48"/>
      <c r="N1834" s="48"/>
      <c r="O1834" s="48"/>
    </row>
    <row r="1835" spans="5:15" x14ac:dyDescent="0.25">
      <c r="E1835" s="80"/>
      <c r="J1835" s="48"/>
      <c r="L1835" s="48"/>
      <c r="M1835" s="48"/>
      <c r="N1835" s="48"/>
      <c r="O1835" s="48"/>
    </row>
    <row r="1836" spans="5:15" x14ac:dyDescent="0.25">
      <c r="E1836" s="80"/>
      <c r="J1836" s="48"/>
      <c r="L1836" s="48"/>
      <c r="M1836" s="48"/>
      <c r="N1836" s="48"/>
      <c r="O1836" s="48"/>
    </row>
    <row r="1837" spans="5:15" x14ac:dyDescent="0.25">
      <c r="E1837" s="80"/>
      <c r="J1837" s="48"/>
      <c r="L1837" s="48"/>
      <c r="M1837" s="48"/>
      <c r="N1837" s="48"/>
      <c r="O1837" s="48"/>
    </row>
    <row r="1838" spans="5:15" x14ac:dyDescent="0.25">
      <c r="E1838" s="80"/>
      <c r="J1838" s="48"/>
      <c r="L1838" s="48"/>
      <c r="M1838" s="48"/>
      <c r="N1838" s="48"/>
      <c r="O1838" s="48"/>
    </row>
    <row r="1839" spans="5:15" x14ac:dyDescent="0.25">
      <c r="E1839" s="80"/>
      <c r="J1839" s="48"/>
      <c r="L1839" s="48"/>
      <c r="M1839" s="48"/>
      <c r="N1839" s="48"/>
      <c r="O1839" s="48"/>
    </row>
    <row r="1840" spans="5:15" x14ac:dyDescent="0.25">
      <c r="E1840" s="80"/>
      <c r="J1840" s="48"/>
      <c r="L1840" s="48"/>
      <c r="M1840" s="48"/>
      <c r="N1840" s="48"/>
      <c r="O1840" s="48"/>
    </row>
    <row r="1841" spans="5:15" x14ac:dyDescent="0.25">
      <c r="E1841" s="80"/>
      <c r="J1841" s="48"/>
      <c r="L1841" s="48"/>
      <c r="M1841" s="48"/>
      <c r="N1841" s="48"/>
      <c r="O1841" s="48"/>
    </row>
    <row r="1842" spans="5:15" x14ac:dyDescent="0.25">
      <c r="E1842" s="80"/>
      <c r="J1842" s="48"/>
      <c r="L1842" s="48"/>
      <c r="M1842" s="48"/>
      <c r="N1842" s="48"/>
      <c r="O1842" s="48"/>
    </row>
    <row r="1843" spans="5:15" x14ac:dyDescent="0.25">
      <c r="E1843" s="80"/>
      <c r="J1843" s="48"/>
      <c r="L1843" s="48"/>
      <c r="M1843" s="48"/>
      <c r="N1843" s="48"/>
      <c r="O1843" s="48"/>
    </row>
    <row r="1844" spans="5:15" x14ac:dyDescent="0.25">
      <c r="E1844" s="80"/>
      <c r="J1844" s="48"/>
      <c r="L1844" s="48"/>
      <c r="M1844" s="48"/>
      <c r="N1844" s="48"/>
      <c r="O1844" s="48"/>
    </row>
    <row r="1845" spans="5:15" x14ac:dyDescent="0.25">
      <c r="E1845" s="80"/>
      <c r="J1845" s="48"/>
      <c r="L1845" s="48"/>
      <c r="M1845" s="48"/>
      <c r="N1845" s="48"/>
      <c r="O1845" s="48"/>
    </row>
    <row r="1846" spans="5:15" x14ac:dyDescent="0.25">
      <c r="E1846" s="80"/>
      <c r="J1846" s="48"/>
      <c r="L1846" s="48"/>
      <c r="M1846" s="48"/>
      <c r="N1846" s="48"/>
      <c r="O1846" s="48"/>
    </row>
    <row r="1847" spans="5:15" x14ac:dyDescent="0.25">
      <c r="E1847" s="80"/>
      <c r="J1847" s="48"/>
      <c r="L1847" s="48"/>
      <c r="M1847" s="48"/>
      <c r="N1847" s="48"/>
      <c r="O1847" s="48"/>
    </row>
    <row r="1848" spans="5:15" x14ac:dyDescent="0.25">
      <c r="E1848" s="80"/>
      <c r="J1848" s="48"/>
      <c r="L1848" s="48"/>
      <c r="M1848" s="48"/>
      <c r="N1848" s="48"/>
      <c r="O1848" s="48"/>
    </row>
    <row r="1849" spans="5:15" x14ac:dyDescent="0.25">
      <c r="E1849" s="80"/>
      <c r="J1849" s="48"/>
      <c r="L1849" s="48"/>
      <c r="M1849" s="48"/>
      <c r="N1849" s="48"/>
      <c r="O1849" s="48"/>
    </row>
    <row r="1850" spans="5:15" x14ac:dyDescent="0.25">
      <c r="E1850" s="80"/>
      <c r="J1850" s="48"/>
      <c r="L1850" s="48"/>
      <c r="M1850" s="48"/>
      <c r="N1850" s="48"/>
      <c r="O1850" s="48"/>
    </row>
    <row r="1851" spans="5:15" x14ac:dyDescent="0.25">
      <c r="E1851" s="80"/>
      <c r="J1851" s="48"/>
      <c r="L1851" s="48"/>
      <c r="M1851" s="48"/>
      <c r="N1851" s="48"/>
      <c r="O1851" s="48"/>
    </row>
    <row r="1852" spans="5:15" x14ac:dyDescent="0.25">
      <c r="E1852" s="80"/>
      <c r="J1852" s="48"/>
      <c r="L1852" s="48"/>
      <c r="M1852" s="48"/>
      <c r="N1852" s="48"/>
      <c r="O1852" s="48"/>
    </row>
    <row r="1853" spans="5:15" x14ac:dyDescent="0.25">
      <c r="E1853" s="80"/>
      <c r="J1853" s="48"/>
      <c r="L1853" s="48"/>
      <c r="M1853" s="48"/>
      <c r="N1853" s="48"/>
      <c r="O1853" s="48"/>
    </row>
    <row r="1854" spans="5:15" x14ac:dyDescent="0.25">
      <c r="E1854" s="80"/>
      <c r="J1854" s="48"/>
      <c r="L1854" s="48"/>
      <c r="M1854" s="48"/>
      <c r="N1854" s="48"/>
      <c r="O1854" s="48"/>
    </row>
    <row r="1855" spans="5:15" x14ac:dyDescent="0.25">
      <c r="E1855" s="80"/>
      <c r="J1855" s="48"/>
      <c r="L1855" s="48"/>
      <c r="M1855" s="48"/>
      <c r="N1855" s="48"/>
      <c r="O1855" s="48"/>
    </row>
    <row r="1856" spans="5:15" x14ac:dyDescent="0.25">
      <c r="E1856" s="80"/>
      <c r="J1856" s="48"/>
      <c r="L1856" s="48"/>
      <c r="M1856" s="48"/>
      <c r="N1856" s="48"/>
      <c r="O1856" s="48"/>
    </row>
    <row r="1857" spans="5:15" x14ac:dyDescent="0.25">
      <c r="E1857" s="80"/>
      <c r="J1857" s="48"/>
      <c r="L1857" s="48"/>
      <c r="M1857" s="48"/>
      <c r="N1857" s="48"/>
      <c r="O1857" s="48"/>
    </row>
    <row r="1858" spans="5:15" x14ac:dyDescent="0.25">
      <c r="E1858" s="80"/>
      <c r="J1858" s="48"/>
      <c r="L1858" s="48"/>
      <c r="M1858" s="48"/>
      <c r="N1858" s="48"/>
      <c r="O1858" s="48"/>
    </row>
    <row r="1859" spans="5:15" x14ac:dyDescent="0.25">
      <c r="E1859" s="80"/>
      <c r="J1859" s="48"/>
      <c r="L1859" s="48"/>
      <c r="M1859" s="48"/>
      <c r="N1859" s="48"/>
      <c r="O1859" s="48"/>
    </row>
    <row r="1860" spans="5:15" x14ac:dyDescent="0.25">
      <c r="E1860" s="80"/>
      <c r="J1860" s="48"/>
      <c r="L1860" s="48"/>
      <c r="M1860" s="48"/>
      <c r="N1860" s="48"/>
      <c r="O1860" s="48"/>
    </row>
    <row r="1861" spans="5:15" x14ac:dyDescent="0.25">
      <c r="E1861" s="80"/>
      <c r="J1861" s="48"/>
      <c r="L1861" s="48"/>
      <c r="M1861" s="48"/>
      <c r="N1861" s="48"/>
      <c r="O1861" s="48"/>
    </row>
    <row r="1862" spans="5:15" x14ac:dyDescent="0.25">
      <c r="E1862" s="80"/>
      <c r="J1862" s="48"/>
      <c r="L1862" s="48"/>
      <c r="M1862" s="48"/>
      <c r="N1862" s="48"/>
      <c r="O1862" s="48"/>
    </row>
    <row r="1863" spans="5:15" x14ac:dyDescent="0.25">
      <c r="E1863" s="80"/>
      <c r="J1863" s="48"/>
      <c r="L1863" s="48"/>
      <c r="M1863" s="48"/>
      <c r="N1863" s="48"/>
      <c r="O1863" s="48"/>
    </row>
    <row r="1864" spans="5:15" x14ac:dyDescent="0.25">
      <c r="E1864" s="80"/>
      <c r="J1864" s="48"/>
      <c r="L1864" s="48"/>
      <c r="M1864" s="48"/>
      <c r="N1864" s="48"/>
      <c r="O1864" s="48"/>
    </row>
    <row r="1865" spans="5:15" x14ac:dyDescent="0.25">
      <c r="E1865" s="80"/>
      <c r="J1865" s="48"/>
      <c r="L1865" s="48"/>
      <c r="M1865" s="48"/>
      <c r="N1865" s="48"/>
      <c r="O1865" s="48"/>
    </row>
    <row r="1866" spans="5:15" x14ac:dyDescent="0.25">
      <c r="E1866" s="80"/>
      <c r="J1866" s="48"/>
      <c r="L1866" s="48"/>
      <c r="M1866" s="48"/>
      <c r="N1866" s="48"/>
      <c r="O1866" s="48"/>
    </row>
    <row r="1867" spans="5:15" x14ac:dyDescent="0.25">
      <c r="E1867" s="80"/>
      <c r="J1867" s="48"/>
      <c r="L1867" s="48"/>
      <c r="M1867" s="48"/>
      <c r="N1867" s="48"/>
      <c r="O1867" s="48"/>
    </row>
    <row r="1868" spans="5:15" x14ac:dyDescent="0.25">
      <c r="E1868" s="80"/>
      <c r="J1868" s="48"/>
      <c r="L1868" s="48"/>
      <c r="M1868" s="48"/>
      <c r="N1868" s="48"/>
      <c r="O1868" s="48"/>
    </row>
    <row r="1869" spans="5:15" x14ac:dyDescent="0.25">
      <c r="E1869" s="80"/>
      <c r="J1869" s="48"/>
      <c r="L1869" s="48"/>
      <c r="M1869" s="48"/>
      <c r="N1869" s="48"/>
      <c r="O1869" s="48"/>
    </row>
    <row r="1870" spans="5:15" x14ac:dyDescent="0.25">
      <c r="E1870" s="80"/>
      <c r="J1870" s="48"/>
      <c r="L1870" s="48"/>
      <c r="M1870" s="48"/>
      <c r="N1870" s="48"/>
      <c r="O1870" s="48"/>
    </row>
    <row r="1871" spans="5:15" x14ac:dyDescent="0.25">
      <c r="E1871" s="80"/>
      <c r="J1871" s="48"/>
      <c r="L1871" s="48"/>
      <c r="M1871" s="48"/>
      <c r="N1871" s="48"/>
      <c r="O1871" s="48"/>
    </row>
    <row r="1872" spans="5:15" x14ac:dyDescent="0.25">
      <c r="E1872" s="80"/>
      <c r="J1872" s="48"/>
      <c r="L1872" s="48"/>
      <c r="M1872" s="48"/>
      <c r="N1872" s="48"/>
      <c r="O1872" s="48"/>
    </row>
    <row r="1873" spans="5:15" x14ac:dyDescent="0.25">
      <c r="E1873" s="80"/>
      <c r="J1873" s="48"/>
      <c r="L1873" s="48"/>
      <c r="M1873" s="48"/>
      <c r="N1873" s="48"/>
      <c r="O1873" s="48"/>
    </row>
    <row r="1874" spans="5:15" x14ac:dyDescent="0.25">
      <c r="E1874" s="80"/>
      <c r="J1874" s="48"/>
      <c r="L1874" s="48"/>
      <c r="M1874" s="48"/>
      <c r="N1874" s="48"/>
      <c r="O1874" s="48"/>
    </row>
    <row r="1875" spans="5:15" x14ac:dyDescent="0.25">
      <c r="E1875" s="80"/>
      <c r="J1875" s="48"/>
      <c r="L1875" s="48"/>
      <c r="M1875" s="48"/>
      <c r="N1875" s="48"/>
      <c r="O1875" s="48"/>
    </row>
    <row r="1876" spans="5:15" x14ac:dyDescent="0.25">
      <c r="E1876" s="80"/>
      <c r="J1876" s="48"/>
      <c r="L1876" s="48"/>
      <c r="M1876" s="48"/>
      <c r="N1876" s="48"/>
      <c r="O1876" s="48"/>
    </row>
    <row r="1877" spans="5:15" x14ac:dyDescent="0.25">
      <c r="E1877" s="80"/>
      <c r="J1877" s="48"/>
      <c r="L1877" s="48"/>
      <c r="M1877" s="48"/>
      <c r="N1877" s="48"/>
      <c r="O1877" s="48"/>
    </row>
    <row r="1878" spans="5:15" x14ac:dyDescent="0.25">
      <c r="E1878" s="80"/>
      <c r="J1878" s="48"/>
      <c r="L1878" s="48"/>
      <c r="M1878" s="48"/>
      <c r="N1878" s="48"/>
      <c r="O1878" s="48"/>
    </row>
    <row r="1879" spans="5:15" x14ac:dyDescent="0.25">
      <c r="E1879" s="80"/>
      <c r="J1879" s="48"/>
      <c r="L1879" s="48"/>
      <c r="M1879" s="48"/>
      <c r="N1879" s="48"/>
      <c r="O1879" s="48"/>
    </row>
    <row r="1880" spans="5:15" x14ac:dyDescent="0.25">
      <c r="E1880" s="80"/>
      <c r="J1880" s="48"/>
      <c r="L1880" s="48"/>
      <c r="M1880" s="48"/>
      <c r="N1880" s="48"/>
      <c r="O1880" s="48"/>
    </row>
    <row r="1881" spans="5:15" x14ac:dyDescent="0.25">
      <c r="E1881" s="80"/>
      <c r="J1881" s="48"/>
      <c r="L1881" s="48"/>
      <c r="M1881" s="48"/>
      <c r="N1881" s="48"/>
      <c r="O1881" s="48"/>
    </row>
    <row r="1882" spans="5:15" x14ac:dyDescent="0.25">
      <c r="E1882" s="80"/>
      <c r="J1882" s="48"/>
      <c r="L1882" s="48"/>
      <c r="M1882" s="48"/>
      <c r="N1882" s="48"/>
      <c r="O1882" s="48"/>
    </row>
    <row r="1883" spans="5:15" x14ac:dyDescent="0.25">
      <c r="E1883" s="80"/>
      <c r="J1883" s="48"/>
      <c r="L1883" s="48"/>
      <c r="M1883" s="48"/>
      <c r="N1883" s="48"/>
      <c r="O1883" s="48"/>
    </row>
    <row r="1884" spans="5:15" x14ac:dyDescent="0.25">
      <c r="E1884" s="80"/>
      <c r="J1884" s="48"/>
      <c r="L1884" s="48"/>
      <c r="M1884" s="48"/>
      <c r="N1884" s="48"/>
      <c r="O1884" s="48"/>
    </row>
    <row r="1885" spans="5:15" x14ac:dyDescent="0.25">
      <c r="E1885" s="80"/>
      <c r="J1885" s="48"/>
      <c r="L1885" s="48"/>
      <c r="M1885" s="48"/>
      <c r="N1885" s="48"/>
      <c r="O1885" s="48"/>
    </row>
    <row r="1886" spans="5:15" x14ac:dyDescent="0.25">
      <c r="E1886" s="80"/>
      <c r="J1886" s="48"/>
      <c r="L1886" s="48"/>
      <c r="M1886" s="48"/>
      <c r="N1886" s="48"/>
      <c r="O1886" s="48"/>
    </row>
    <row r="1887" spans="5:15" x14ac:dyDescent="0.25">
      <c r="E1887" s="80"/>
      <c r="J1887" s="48"/>
      <c r="L1887" s="48"/>
      <c r="M1887" s="48"/>
      <c r="N1887" s="48"/>
      <c r="O1887" s="48"/>
    </row>
    <row r="1888" spans="5:15" x14ac:dyDescent="0.25">
      <c r="E1888" s="80"/>
      <c r="J1888" s="48"/>
      <c r="L1888" s="48"/>
      <c r="M1888" s="48"/>
      <c r="N1888" s="48"/>
      <c r="O1888" s="48"/>
    </row>
    <row r="1889" spans="5:15" x14ac:dyDescent="0.25">
      <c r="E1889" s="80"/>
      <c r="J1889" s="48"/>
      <c r="L1889" s="48"/>
      <c r="M1889" s="48"/>
      <c r="N1889" s="48"/>
      <c r="O1889" s="48"/>
    </row>
    <row r="1890" spans="5:15" x14ac:dyDescent="0.25">
      <c r="E1890" s="80"/>
      <c r="J1890" s="48"/>
      <c r="L1890" s="48"/>
      <c r="M1890" s="48"/>
      <c r="N1890" s="48"/>
      <c r="O1890" s="48"/>
    </row>
    <row r="1891" spans="5:15" x14ac:dyDescent="0.25">
      <c r="E1891" s="80"/>
      <c r="J1891" s="48"/>
      <c r="L1891" s="48"/>
      <c r="M1891" s="48"/>
      <c r="N1891" s="48"/>
      <c r="O1891" s="48"/>
    </row>
    <row r="1892" spans="5:15" x14ac:dyDescent="0.25">
      <c r="E1892" s="80"/>
      <c r="J1892" s="48"/>
      <c r="L1892" s="48"/>
      <c r="M1892" s="48"/>
      <c r="N1892" s="48"/>
      <c r="O1892" s="48"/>
    </row>
    <row r="1893" spans="5:15" x14ac:dyDescent="0.25">
      <c r="E1893" s="80"/>
      <c r="J1893" s="48"/>
      <c r="L1893" s="48"/>
      <c r="M1893" s="48"/>
      <c r="N1893" s="48"/>
      <c r="O1893" s="48"/>
    </row>
    <row r="1894" spans="5:15" x14ac:dyDescent="0.25">
      <c r="E1894" s="80"/>
      <c r="J1894" s="48"/>
      <c r="L1894" s="48"/>
      <c r="M1894" s="48"/>
      <c r="N1894" s="48"/>
      <c r="O1894" s="48"/>
    </row>
    <row r="1895" spans="5:15" x14ac:dyDescent="0.25">
      <c r="E1895" s="80"/>
      <c r="J1895" s="48"/>
      <c r="L1895" s="48"/>
      <c r="M1895" s="48"/>
      <c r="N1895" s="48"/>
      <c r="O1895" s="48"/>
    </row>
    <row r="1896" spans="5:15" x14ac:dyDescent="0.25">
      <c r="E1896" s="80"/>
      <c r="J1896" s="48"/>
      <c r="L1896" s="48"/>
      <c r="M1896" s="48"/>
      <c r="N1896" s="48"/>
      <c r="O1896" s="48"/>
    </row>
    <row r="1897" spans="5:15" x14ac:dyDescent="0.25">
      <c r="E1897" s="80"/>
      <c r="J1897" s="48"/>
      <c r="L1897" s="48"/>
      <c r="M1897" s="48"/>
      <c r="N1897" s="48"/>
      <c r="O1897" s="48"/>
    </row>
    <row r="1898" spans="5:15" x14ac:dyDescent="0.25">
      <c r="E1898" s="80"/>
      <c r="J1898" s="48"/>
      <c r="L1898" s="48"/>
      <c r="M1898" s="48"/>
      <c r="N1898" s="48"/>
      <c r="O1898" s="48"/>
    </row>
    <row r="1899" spans="5:15" x14ac:dyDescent="0.25">
      <c r="E1899" s="80"/>
      <c r="J1899" s="48"/>
      <c r="L1899" s="48"/>
      <c r="M1899" s="48"/>
      <c r="N1899" s="48"/>
      <c r="O1899" s="48"/>
    </row>
    <row r="1900" spans="5:15" x14ac:dyDescent="0.25">
      <c r="E1900" s="80"/>
      <c r="J1900" s="48"/>
      <c r="L1900" s="48"/>
      <c r="M1900" s="48"/>
      <c r="N1900" s="48"/>
      <c r="O1900" s="48"/>
    </row>
    <row r="1901" spans="5:15" x14ac:dyDescent="0.25">
      <c r="E1901" s="80"/>
      <c r="J1901" s="48"/>
      <c r="L1901" s="48"/>
      <c r="M1901" s="48"/>
      <c r="N1901" s="48"/>
      <c r="O1901" s="48"/>
    </row>
    <row r="1902" spans="5:15" x14ac:dyDescent="0.25">
      <c r="E1902" s="80"/>
      <c r="J1902" s="48"/>
      <c r="L1902" s="48"/>
      <c r="M1902" s="48"/>
      <c r="N1902" s="48"/>
      <c r="O1902" s="48"/>
    </row>
    <row r="1903" spans="5:15" x14ac:dyDescent="0.25">
      <c r="E1903" s="80"/>
      <c r="J1903" s="48"/>
      <c r="L1903" s="48"/>
      <c r="M1903" s="48"/>
      <c r="N1903" s="48"/>
      <c r="O1903" s="48"/>
    </row>
    <row r="1904" spans="5:15" x14ac:dyDescent="0.25">
      <c r="E1904" s="80"/>
      <c r="J1904" s="48"/>
      <c r="L1904" s="48"/>
      <c r="M1904" s="48"/>
      <c r="N1904" s="48"/>
      <c r="O1904" s="48"/>
    </row>
    <row r="1905" spans="5:15" x14ac:dyDescent="0.25">
      <c r="E1905" s="80"/>
      <c r="J1905" s="48"/>
      <c r="L1905" s="48"/>
      <c r="M1905" s="48"/>
      <c r="N1905" s="48"/>
      <c r="O1905" s="48"/>
    </row>
    <row r="1906" spans="5:15" x14ac:dyDescent="0.25">
      <c r="E1906" s="80"/>
      <c r="J1906" s="48"/>
      <c r="L1906" s="48"/>
      <c r="M1906" s="48"/>
      <c r="N1906" s="48"/>
      <c r="O1906" s="48"/>
    </row>
    <row r="1907" spans="5:15" x14ac:dyDescent="0.25">
      <c r="E1907" s="80"/>
      <c r="J1907" s="48"/>
      <c r="L1907" s="48"/>
      <c r="M1907" s="48"/>
      <c r="N1907" s="48"/>
      <c r="O1907" s="48"/>
    </row>
    <row r="1908" spans="5:15" x14ac:dyDescent="0.25">
      <c r="E1908" s="80"/>
      <c r="J1908" s="48"/>
      <c r="L1908" s="48"/>
      <c r="M1908" s="48"/>
      <c r="N1908" s="48"/>
      <c r="O1908" s="48"/>
    </row>
    <row r="1909" spans="5:15" x14ac:dyDescent="0.25">
      <c r="E1909" s="80"/>
      <c r="J1909" s="48"/>
      <c r="L1909" s="48"/>
      <c r="M1909" s="48"/>
      <c r="N1909" s="48"/>
      <c r="O1909" s="48"/>
    </row>
    <row r="1910" spans="5:15" x14ac:dyDescent="0.25">
      <c r="E1910" s="80"/>
      <c r="J1910" s="48"/>
      <c r="L1910" s="48"/>
      <c r="M1910" s="48"/>
      <c r="N1910" s="48"/>
      <c r="O1910" s="48"/>
    </row>
    <row r="1911" spans="5:15" x14ac:dyDescent="0.25">
      <c r="E1911" s="80"/>
      <c r="J1911" s="48"/>
      <c r="L1911" s="48"/>
      <c r="M1911" s="48"/>
      <c r="N1911" s="48"/>
      <c r="O1911" s="48"/>
    </row>
    <row r="1912" spans="5:15" x14ac:dyDescent="0.25">
      <c r="E1912" s="80"/>
      <c r="J1912" s="48"/>
      <c r="L1912" s="48"/>
      <c r="M1912" s="48"/>
      <c r="N1912" s="48"/>
      <c r="O1912" s="48"/>
    </row>
    <row r="1913" spans="5:15" x14ac:dyDescent="0.25">
      <c r="E1913" s="80"/>
      <c r="J1913" s="48"/>
      <c r="L1913" s="48"/>
      <c r="M1913" s="48"/>
      <c r="N1913" s="48"/>
      <c r="O1913" s="48"/>
    </row>
    <row r="1914" spans="5:15" x14ac:dyDescent="0.25">
      <c r="E1914" s="80"/>
      <c r="J1914" s="48"/>
      <c r="L1914" s="48"/>
      <c r="M1914" s="48"/>
      <c r="N1914" s="48"/>
      <c r="O1914" s="48"/>
    </row>
    <row r="1915" spans="5:15" x14ac:dyDescent="0.25">
      <c r="E1915" s="80"/>
      <c r="J1915" s="48"/>
      <c r="L1915" s="48"/>
      <c r="M1915" s="48"/>
      <c r="N1915" s="48"/>
      <c r="O1915" s="48"/>
    </row>
    <row r="1916" spans="5:15" x14ac:dyDescent="0.25">
      <c r="E1916" s="80"/>
      <c r="J1916" s="48"/>
      <c r="L1916" s="48"/>
      <c r="M1916" s="48"/>
      <c r="N1916" s="48"/>
      <c r="O1916" s="48"/>
    </row>
    <row r="1917" spans="5:15" x14ac:dyDescent="0.25">
      <c r="E1917" s="80"/>
      <c r="J1917" s="48"/>
      <c r="L1917" s="48"/>
      <c r="M1917" s="48"/>
      <c r="N1917" s="48"/>
      <c r="O1917" s="48"/>
    </row>
    <row r="1918" spans="5:15" x14ac:dyDescent="0.25">
      <c r="E1918" s="80"/>
      <c r="J1918" s="48"/>
      <c r="L1918" s="48"/>
      <c r="M1918" s="48"/>
      <c r="N1918" s="48"/>
      <c r="O1918" s="48"/>
    </row>
    <row r="1919" spans="5:15" x14ac:dyDescent="0.25">
      <c r="E1919" s="80"/>
      <c r="J1919" s="48"/>
      <c r="L1919" s="48"/>
      <c r="M1919" s="48"/>
      <c r="N1919" s="48"/>
      <c r="O1919" s="48"/>
    </row>
    <row r="1920" spans="5:15" x14ac:dyDescent="0.25">
      <c r="E1920" s="80"/>
      <c r="J1920" s="48"/>
      <c r="L1920" s="48"/>
      <c r="M1920" s="48"/>
      <c r="N1920" s="48"/>
      <c r="O1920" s="48"/>
    </row>
    <row r="1921" spans="5:15" x14ac:dyDescent="0.25">
      <c r="E1921" s="80"/>
      <c r="J1921" s="48"/>
      <c r="L1921" s="48"/>
      <c r="M1921" s="48"/>
      <c r="N1921" s="48"/>
      <c r="O1921" s="48"/>
    </row>
    <row r="1922" spans="5:15" x14ac:dyDescent="0.25">
      <c r="E1922" s="80"/>
      <c r="J1922" s="48"/>
      <c r="L1922" s="48"/>
      <c r="M1922" s="48"/>
      <c r="N1922" s="48"/>
      <c r="O1922" s="48"/>
    </row>
    <row r="1923" spans="5:15" x14ac:dyDescent="0.25">
      <c r="E1923" s="80"/>
      <c r="J1923" s="48"/>
      <c r="L1923" s="48"/>
      <c r="M1923" s="48"/>
      <c r="N1923" s="48"/>
      <c r="O1923" s="48"/>
    </row>
    <row r="1924" spans="5:15" x14ac:dyDescent="0.25">
      <c r="E1924" s="80"/>
      <c r="J1924" s="48"/>
      <c r="L1924" s="48"/>
      <c r="M1924" s="48"/>
      <c r="N1924" s="48"/>
      <c r="O1924" s="48"/>
    </row>
    <row r="1925" spans="5:15" x14ac:dyDescent="0.25">
      <c r="E1925" s="80"/>
      <c r="J1925" s="48"/>
      <c r="L1925" s="48"/>
      <c r="M1925" s="48"/>
      <c r="N1925" s="48"/>
      <c r="O1925" s="48"/>
    </row>
    <row r="1926" spans="5:15" x14ac:dyDescent="0.25">
      <c r="E1926" s="80"/>
      <c r="J1926" s="48"/>
      <c r="L1926" s="48"/>
      <c r="M1926" s="48"/>
      <c r="N1926" s="48"/>
      <c r="O1926" s="48"/>
    </row>
    <row r="1927" spans="5:15" x14ac:dyDescent="0.25">
      <c r="E1927" s="80"/>
      <c r="J1927" s="48"/>
      <c r="L1927" s="48"/>
      <c r="M1927" s="48"/>
      <c r="N1927" s="48"/>
      <c r="O1927" s="48"/>
    </row>
    <row r="1928" spans="5:15" x14ac:dyDescent="0.25">
      <c r="E1928" s="80"/>
      <c r="J1928" s="48"/>
      <c r="L1928" s="48"/>
      <c r="M1928" s="48"/>
      <c r="N1928" s="48"/>
      <c r="O1928" s="48"/>
    </row>
    <row r="1929" spans="5:15" x14ac:dyDescent="0.25">
      <c r="E1929" s="80"/>
      <c r="J1929" s="48"/>
      <c r="L1929" s="48"/>
      <c r="M1929" s="48"/>
      <c r="N1929" s="48"/>
      <c r="O1929" s="48"/>
    </row>
    <row r="1930" spans="5:15" x14ac:dyDescent="0.25">
      <c r="E1930" s="80"/>
      <c r="J1930" s="48"/>
      <c r="L1930" s="48"/>
      <c r="M1930" s="48"/>
      <c r="N1930" s="48"/>
      <c r="O1930" s="48"/>
    </row>
    <row r="1931" spans="5:15" x14ac:dyDescent="0.25">
      <c r="E1931" s="80"/>
      <c r="J1931" s="48"/>
      <c r="L1931" s="48"/>
      <c r="M1931" s="48"/>
      <c r="N1931" s="48"/>
      <c r="O1931" s="48"/>
    </row>
    <row r="1932" spans="5:15" x14ac:dyDescent="0.25">
      <c r="E1932" s="80"/>
      <c r="J1932" s="48"/>
      <c r="L1932" s="48"/>
      <c r="M1932" s="48"/>
      <c r="N1932" s="48"/>
      <c r="O1932" s="48"/>
    </row>
    <row r="1933" spans="5:15" x14ac:dyDescent="0.25">
      <c r="E1933" s="80"/>
      <c r="J1933" s="48"/>
      <c r="L1933" s="48"/>
      <c r="M1933" s="48"/>
      <c r="N1933" s="48"/>
      <c r="O1933" s="48"/>
    </row>
    <row r="1934" spans="5:15" x14ac:dyDescent="0.25">
      <c r="E1934" s="80"/>
      <c r="J1934" s="48"/>
      <c r="L1934" s="48"/>
      <c r="M1934" s="48"/>
      <c r="N1934" s="48"/>
      <c r="O1934" s="48"/>
    </row>
    <row r="1935" spans="5:15" x14ac:dyDescent="0.25">
      <c r="E1935" s="80"/>
      <c r="J1935" s="48"/>
      <c r="L1935" s="48"/>
      <c r="M1935" s="48"/>
      <c r="N1935" s="48"/>
      <c r="O1935" s="48"/>
    </row>
    <row r="1936" spans="5:15" x14ac:dyDescent="0.25">
      <c r="E1936" s="80"/>
      <c r="J1936" s="48"/>
      <c r="L1936" s="48"/>
      <c r="M1936" s="48"/>
      <c r="N1936" s="48"/>
      <c r="O1936" s="48"/>
    </row>
    <row r="1937" spans="5:15" x14ac:dyDescent="0.25">
      <c r="E1937" s="80"/>
      <c r="J1937" s="48"/>
      <c r="L1937" s="48"/>
      <c r="M1937" s="48"/>
      <c r="N1937" s="48"/>
      <c r="O1937" s="48"/>
    </row>
    <row r="1938" spans="5:15" x14ac:dyDescent="0.25">
      <c r="E1938" s="80"/>
      <c r="J1938" s="48"/>
      <c r="L1938" s="48"/>
      <c r="M1938" s="48"/>
      <c r="N1938" s="48"/>
      <c r="O1938" s="48"/>
    </row>
    <row r="1939" spans="5:15" x14ac:dyDescent="0.25">
      <c r="E1939" s="80"/>
      <c r="J1939" s="48"/>
      <c r="L1939" s="48"/>
      <c r="M1939" s="48"/>
      <c r="N1939" s="48"/>
      <c r="O1939" s="48"/>
    </row>
    <row r="1940" spans="5:15" x14ac:dyDescent="0.25">
      <c r="E1940" s="80"/>
      <c r="J1940" s="48"/>
      <c r="L1940" s="48"/>
      <c r="M1940" s="48"/>
      <c r="N1940" s="48"/>
      <c r="O1940" s="48"/>
    </row>
    <row r="1941" spans="5:15" x14ac:dyDescent="0.25">
      <c r="E1941" s="80"/>
      <c r="J1941" s="48"/>
      <c r="L1941" s="48"/>
      <c r="M1941" s="48"/>
      <c r="N1941" s="48"/>
      <c r="O1941" s="48"/>
    </row>
    <row r="1942" spans="5:15" x14ac:dyDescent="0.25">
      <c r="E1942" s="80"/>
      <c r="J1942" s="48"/>
      <c r="L1942" s="48"/>
      <c r="M1942" s="48"/>
      <c r="N1942" s="48"/>
      <c r="O1942" s="48"/>
    </row>
    <row r="1943" spans="5:15" x14ac:dyDescent="0.25">
      <c r="E1943" s="80"/>
      <c r="J1943" s="48"/>
      <c r="L1943" s="48"/>
      <c r="M1943" s="48"/>
      <c r="N1943" s="48"/>
      <c r="O1943" s="48"/>
    </row>
    <row r="1944" spans="5:15" x14ac:dyDescent="0.25">
      <c r="E1944" s="80"/>
      <c r="J1944" s="48"/>
      <c r="L1944" s="48"/>
      <c r="M1944" s="48"/>
      <c r="N1944" s="48"/>
      <c r="O1944" s="48"/>
    </row>
    <row r="1945" spans="5:15" x14ac:dyDescent="0.25">
      <c r="E1945" s="80"/>
      <c r="J1945" s="48"/>
      <c r="L1945" s="48"/>
      <c r="M1945" s="48"/>
      <c r="N1945" s="48"/>
      <c r="O1945" s="48"/>
    </row>
    <row r="1946" spans="5:15" x14ac:dyDescent="0.25">
      <c r="E1946" s="80"/>
      <c r="J1946" s="48"/>
      <c r="L1946" s="48"/>
      <c r="M1946" s="48"/>
      <c r="N1946" s="48"/>
      <c r="O1946" s="48"/>
    </row>
    <row r="1947" spans="5:15" x14ac:dyDescent="0.25">
      <c r="E1947" s="80"/>
      <c r="J1947" s="48"/>
      <c r="L1947" s="48"/>
      <c r="M1947" s="48"/>
      <c r="N1947" s="48"/>
      <c r="O1947" s="48"/>
    </row>
    <row r="1948" spans="5:15" x14ac:dyDescent="0.25">
      <c r="E1948" s="80"/>
      <c r="J1948" s="48"/>
      <c r="L1948" s="48"/>
      <c r="M1948" s="48"/>
      <c r="N1948" s="48"/>
      <c r="O1948" s="48"/>
    </row>
    <row r="1949" spans="5:15" x14ac:dyDescent="0.25">
      <c r="E1949" s="80"/>
      <c r="J1949" s="48"/>
      <c r="L1949" s="48"/>
      <c r="M1949" s="48"/>
      <c r="N1949" s="48"/>
      <c r="O1949" s="48"/>
    </row>
    <row r="1950" spans="5:15" x14ac:dyDescent="0.25">
      <c r="E1950" s="80"/>
      <c r="J1950" s="48"/>
      <c r="L1950" s="48"/>
      <c r="M1950" s="48"/>
      <c r="N1950" s="48"/>
      <c r="O1950" s="48"/>
    </row>
    <row r="1951" spans="5:15" x14ac:dyDescent="0.25">
      <c r="E1951" s="80"/>
      <c r="J1951" s="48"/>
      <c r="L1951" s="48"/>
      <c r="M1951" s="48"/>
      <c r="N1951" s="48"/>
      <c r="O1951" s="48"/>
    </row>
    <row r="1952" spans="5:15" x14ac:dyDescent="0.25">
      <c r="E1952" s="80"/>
      <c r="J1952" s="48"/>
      <c r="L1952" s="48"/>
      <c r="M1952" s="48"/>
      <c r="N1952" s="48"/>
      <c r="O1952" s="48"/>
    </row>
    <row r="1953" spans="5:15" x14ac:dyDescent="0.25">
      <c r="E1953" s="80"/>
      <c r="J1953" s="48"/>
      <c r="L1953" s="48"/>
      <c r="M1953" s="48"/>
      <c r="N1953" s="48"/>
      <c r="O1953" s="48"/>
    </row>
    <row r="1954" spans="5:15" x14ac:dyDescent="0.25">
      <c r="E1954" s="80"/>
      <c r="J1954" s="48"/>
      <c r="L1954" s="48"/>
      <c r="M1954" s="48"/>
      <c r="N1954" s="48"/>
      <c r="O1954" s="48"/>
    </row>
    <row r="1955" spans="5:15" x14ac:dyDescent="0.25">
      <c r="E1955" s="80"/>
      <c r="J1955" s="48"/>
      <c r="L1955" s="48"/>
      <c r="M1955" s="48"/>
      <c r="N1955" s="48"/>
      <c r="O1955" s="48"/>
    </row>
    <row r="1956" spans="5:15" x14ac:dyDescent="0.25">
      <c r="E1956" s="80"/>
      <c r="J1956" s="48"/>
      <c r="L1956" s="48"/>
      <c r="M1956" s="48"/>
      <c r="N1956" s="48"/>
      <c r="O1956" s="48"/>
    </row>
    <row r="1957" spans="5:15" x14ac:dyDescent="0.25">
      <c r="E1957" s="80"/>
      <c r="J1957" s="48"/>
      <c r="L1957" s="48"/>
      <c r="M1957" s="48"/>
      <c r="N1957" s="48"/>
      <c r="O1957" s="48"/>
    </row>
    <row r="1958" spans="5:15" x14ac:dyDescent="0.25">
      <c r="E1958" s="80"/>
      <c r="J1958" s="48"/>
      <c r="L1958" s="48"/>
      <c r="M1958" s="48"/>
      <c r="N1958" s="48"/>
      <c r="O1958" s="48"/>
    </row>
    <row r="1959" spans="5:15" x14ac:dyDescent="0.25">
      <c r="E1959" s="80"/>
      <c r="J1959" s="48"/>
      <c r="L1959" s="48"/>
      <c r="M1959" s="48"/>
      <c r="N1959" s="48"/>
      <c r="O1959" s="48"/>
    </row>
    <row r="1960" spans="5:15" x14ac:dyDescent="0.25">
      <c r="E1960" s="80"/>
      <c r="J1960" s="48"/>
      <c r="L1960" s="48"/>
      <c r="M1960" s="48"/>
      <c r="N1960" s="48"/>
      <c r="O1960" s="48"/>
    </row>
    <row r="1961" spans="5:15" x14ac:dyDescent="0.25">
      <c r="E1961" s="80"/>
      <c r="J1961" s="48"/>
      <c r="L1961" s="48"/>
      <c r="M1961" s="48"/>
      <c r="N1961" s="48"/>
      <c r="O1961" s="48"/>
    </row>
    <row r="1962" spans="5:15" x14ac:dyDescent="0.25">
      <c r="E1962" s="80"/>
      <c r="J1962" s="48"/>
      <c r="L1962" s="48"/>
      <c r="M1962" s="48"/>
      <c r="N1962" s="48"/>
      <c r="O1962" s="48"/>
    </row>
    <row r="1963" spans="5:15" x14ac:dyDescent="0.25">
      <c r="E1963" s="80"/>
      <c r="J1963" s="48"/>
      <c r="L1963" s="48"/>
      <c r="M1963" s="48"/>
      <c r="N1963" s="48"/>
      <c r="O1963" s="48"/>
    </row>
    <row r="1964" spans="5:15" x14ac:dyDescent="0.25">
      <c r="E1964" s="80"/>
      <c r="J1964" s="48"/>
      <c r="L1964" s="48"/>
      <c r="M1964" s="48"/>
      <c r="N1964" s="48"/>
      <c r="O1964" s="48"/>
    </row>
    <row r="1965" spans="5:15" x14ac:dyDescent="0.25">
      <c r="E1965" s="80"/>
      <c r="J1965" s="48"/>
      <c r="L1965" s="48"/>
      <c r="M1965" s="48"/>
      <c r="N1965" s="48"/>
      <c r="O1965" s="48"/>
    </row>
    <row r="1966" spans="5:15" x14ac:dyDescent="0.25">
      <c r="E1966" s="80"/>
      <c r="J1966" s="48"/>
      <c r="L1966" s="48"/>
      <c r="M1966" s="48"/>
      <c r="N1966" s="48"/>
      <c r="O1966" s="48"/>
    </row>
    <row r="1967" spans="5:15" x14ac:dyDescent="0.25">
      <c r="E1967" s="80"/>
      <c r="J1967" s="48"/>
      <c r="L1967" s="48"/>
      <c r="M1967" s="48"/>
      <c r="N1967" s="48"/>
      <c r="O1967" s="48"/>
    </row>
    <row r="1968" spans="5:15" x14ac:dyDescent="0.25">
      <c r="E1968" s="80"/>
      <c r="J1968" s="48"/>
      <c r="L1968" s="48"/>
      <c r="M1968" s="48"/>
      <c r="N1968" s="48"/>
      <c r="O1968" s="48"/>
    </row>
    <row r="1969" spans="5:15" x14ac:dyDescent="0.25">
      <c r="E1969" s="80"/>
      <c r="J1969" s="48"/>
      <c r="L1969" s="48"/>
      <c r="M1969" s="48"/>
      <c r="N1969" s="48"/>
      <c r="O1969" s="48"/>
    </row>
    <row r="1970" spans="5:15" x14ac:dyDescent="0.25">
      <c r="E1970" s="80"/>
      <c r="J1970" s="48"/>
      <c r="L1970" s="48"/>
      <c r="M1970" s="48"/>
      <c r="N1970" s="48"/>
      <c r="O1970" s="48"/>
    </row>
    <row r="1971" spans="5:15" x14ac:dyDescent="0.25">
      <c r="E1971" s="80"/>
      <c r="J1971" s="48"/>
      <c r="L1971" s="48"/>
      <c r="M1971" s="48"/>
      <c r="N1971" s="48"/>
      <c r="O1971" s="48"/>
    </row>
    <row r="1972" spans="5:15" x14ac:dyDescent="0.25">
      <c r="E1972" s="80"/>
      <c r="J1972" s="48"/>
      <c r="L1972" s="48"/>
      <c r="M1972" s="48"/>
      <c r="N1972" s="48"/>
      <c r="O1972" s="48"/>
    </row>
    <row r="1973" spans="5:15" x14ac:dyDescent="0.25">
      <c r="E1973" s="80"/>
      <c r="J1973" s="48"/>
      <c r="L1973" s="48"/>
      <c r="M1973" s="48"/>
      <c r="N1973" s="48"/>
      <c r="O1973" s="48"/>
    </row>
    <row r="1974" spans="5:15" x14ac:dyDescent="0.25">
      <c r="E1974" s="80"/>
      <c r="J1974" s="48"/>
      <c r="L1974" s="48"/>
      <c r="M1974" s="48"/>
      <c r="N1974" s="48"/>
      <c r="O1974" s="48"/>
    </row>
    <row r="1975" spans="5:15" x14ac:dyDescent="0.25">
      <c r="E1975" s="80"/>
      <c r="J1975" s="48"/>
      <c r="L1975" s="48"/>
      <c r="M1975" s="48"/>
      <c r="N1975" s="48"/>
      <c r="O1975" s="48"/>
    </row>
    <row r="1976" spans="5:15" x14ac:dyDescent="0.25">
      <c r="E1976" s="80"/>
      <c r="J1976" s="48"/>
      <c r="L1976" s="48"/>
      <c r="M1976" s="48"/>
      <c r="N1976" s="48"/>
      <c r="O1976" s="48"/>
    </row>
    <row r="1977" spans="5:15" x14ac:dyDescent="0.25">
      <c r="E1977" s="80"/>
      <c r="J1977" s="48"/>
      <c r="L1977" s="48"/>
      <c r="M1977" s="48"/>
      <c r="N1977" s="48"/>
      <c r="O1977" s="48"/>
    </row>
    <row r="1978" spans="5:15" x14ac:dyDescent="0.25">
      <c r="E1978" s="80"/>
      <c r="J1978" s="48"/>
      <c r="L1978" s="48"/>
      <c r="M1978" s="48"/>
      <c r="N1978" s="48"/>
      <c r="O1978" s="48"/>
    </row>
    <row r="1979" spans="5:15" x14ac:dyDescent="0.25">
      <c r="E1979" s="80"/>
      <c r="J1979" s="48"/>
      <c r="L1979" s="48"/>
      <c r="M1979" s="48"/>
      <c r="N1979" s="48"/>
      <c r="O1979" s="48"/>
    </row>
    <row r="1980" spans="5:15" x14ac:dyDescent="0.25">
      <c r="E1980" s="80"/>
      <c r="J1980" s="48"/>
      <c r="L1980" s="48"/>
      <c r="M1980" s="48"/>
      <c r="N1980" s="48"/>
      <c r="O1980" s="48"/>
    </row>
    <row r="1981" spans="5:15" x14ac:dyDescent="0.25">
      <c r="E1981" s="80"/>
      <c r="J1981" s="48"/>
      <c r="L1981" s="48"/>
      <c r="M1981" s="48"/>
      <c r="N1981" s="48"/>
      <c r="O1981" s="48"/>
    </row>
    <row r="1982" spans="5:15" x14ac:dyDescent="0.25">
      <c r="E1982" s="80"/>
      <c r="J1982" s="48"/>
      <c r="L1982" s="48"/>
      <c r="M1982" s="48"/>
      <c r="N1982" s="48"/>
      <c r="O1982" s="48"/>
    </row>
    <row r="1983" spans="5:15" x14ac:dyDescent="0.25">
      <c r="E1983" s="80"/>
      <c r="J1983" s="48"/>
      <c r="L1983" s="48"/>
      <c r="M1983" s="48"/>
      <c r="N1983" s="48"/>
      <c r="O1983" s="48"/>
    </row>
    <row r="1984" spans="5:15" x14ac:dyDescent="0.25">
      <c r="E1984" s="80"/>
      <c r="J1984" s="48"/>
      <c r="L1984" s="48"/>
      <c r="M1984" s="48"/>
      <c r="N1984" s="48"/>
      <c r="O1984" s="48"/>
    </row>
    <row r="1985" spans="5:15" x14ac:dyDescent="0.25">
      <c r="E1985" s="80"/>
      <c r="J1985" s="48"/>
      <c r="L1985" s="48"/>
      <c r="M1985" s="48"/>
      <c r="N1985" s="48"/>
      <c r="O1985" s="48"/>
    </row>
    <row r="1986" spans="5:15" x14ac:dyDescent="0.25">
      <c r="E1986" s="80"/>
      <c r="J1986" s="48"/>
      <c r="L1986" s="48"/>
      <c r="M1986" s="48"/>
      <c r="N1986" s="48"/>
      <c r="O1986" s="48"/>
    </row>
    <row r="1987" spans="5:15" x14ac:dyDescent="0.25">
      <c r="E1987" s="80"/>
      <c r="J1987" s="48"/>
      <c r="L1987" s="48"/>
      <c r="M1987" s="48"/>
      <c r="N1987" s="48"/>
      <c r="O1987" s="48"/>
    </row>
    <row r="1988" spans="5:15" x14ac:dyDescent="0.25">
      <c r="E1988" s="80"/>
      <c r="J1988" s="48"/>
      <c r="L1988" s="48"/>
      <c r="M1988" s="48"/>
      <c r="N1988" s="48"/>
      <c r="O1988" s="48"/>
    </row>
    <row r="1989" spans="5:15" x14ac:dyDescent="0.25">
      <c r="E1989" s="80"/>
      <c r="J1989" s="48"/>
      <c r="L1989" s="48"/>
      <c r="M1989" s="48"/>
      <c r="N1989" s="48"/>
      <c r="O1989" s="48"/>
    </row>
    <row r="1990" spans="5:15" x14ac:dyDescent="0.25">
      <c r="E1990" s="80"/>
      <c r="J1990" s="48"/>
      <c r="L1990" s="48"/>
      <c r="M1990" s="48"/>
      <c r="N1990" s="48"/>
      <c r="O1990" s="48"/>
    </row>
    <row r="1991" spans="5:15" x14ac:dyDescent="0.25">
      <c r="E1991" s="80"/>
      <c r="J1991" s="48"/>
      <c r="L1991" s="48"/>
      <c r="M1991" s="48"/>
      <c r="N1991" s="48"/>
      <c r="O1991" s="48"/>
    </row>
    <row r="1992" spans="5:15" x14ac:dyDescent="0.25">
      <c r="E1992" s="80"/>
      <c r="J1992" s="48"/>
      <c r="L1992" s="48"/>
      <c r="M1992" s="48"/>
      <c r="N1992" s="48"/>
      <c r="O1992" s="48"/>
    </row>
    <row r="1993" spans="5:15" x14ac:dyDescent="0.25">
      <c r="E1993" s="80"/>
      <c r="J1993" s="48"/>
      <c r="L1993" s="48"/>
      <c r="M1993" s="48"/>
      <c r="N1993" s="48"/>
      <c r="O1993" s="48"/>
    </row>
    <row r="1994" spans="5:15" x14ac:dyDescent="0.25">
      <c r="E1994" s="80"/>
      <c r="J1994" s="48"/>
      <c r="L1994" s="48"/>
      <c r="M1994" s="48"/>
      <c r="N1994" s="48"/>
      <c r="O1994" s="48"/>
    </row>
    <row r="1995" spans="5:15" x14ac:dyDescent="0.25">
      <c r="E1995" s="80"/>
      <c r="J1995" s="48"/>
      <c r="L1995" s="48"/>
      <c r="M1995" s="48"/>
      <c r="N1995" s="48"/>
      <c r="O1995" s="48"/>
    </row>
    <row r="1996" spans="5:15" x14ac:dyDescent="0.25">
      <c r="E1996" s="80"/>
      <c r="J1996" s="48"/>
      <c r="L1996" s="48"/>
      <c r="M1996" s="48"/>
      <c r="N1996" s="48"/>
      <c r="O1996" s="48"/>
    </row>
    <row r="1997" spans="5:15" x14ac:dyDescent="0.25">
      <c r="E1997" s="80"/>
      <c r="J1997" s="48"/>
      <c r="L1997" s="48"/>
      <c r="M1997" s="48"/>
      <c r="N1997" s="48"/>
      <c r="O1997" s="48"/>
    </row>
    <row r="1998" spans="5:15" x14ac:dyDescent="0.25">
      <c r="E1998" s="80"/>
      <c r="J1998" s="48"/>
      <c r="L1998" s="48"/>
      <c r="M1998" s="48"/>
      <c r="N1998" s="48"/>
      <c r="O1998" s="48"/>
    </row>
    <row r="1999" spans="5:15" x14ac:dyDescent="0.25">
      <c r="E1999" s="80"/>
      <c r="J1999" s="48"/>
      <c r="L1999" s="48"/>
      <c r="M1999" s="48"/>
      <c r="N1999" s="48"/>
      <c r="O1999" s="48"/>
    </row>
    <row r="2000" spans="5:15" x14ac:dyDescent="0.25">
      <c r="E2000" s="80"/>
      <c r="J2000" s="48"/>
      <c r="L2000" s="48"/>
      <c r="M2000" s="48"/>
      <c r="N2000" s="48"/>
      <c r="O2000" s="48"/>
    </row>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row r="5001" x14ac:dyDescent="0.25"/>
    <row r="5002" x14ac:dyDescent="0.25"/>
    <row r="5003" x14ac:dyDescent="0.25"/>
    <row r="5004" x14ac:dyDescent="0.25"/>
    <row r="5005" x14ac:dyDescent="0.25"/>
    <row r="5006" x14ac:dyDescent="0.25"/>
    <row r="5007" x14ac:dyDescent="0.25"/>
    <row r="5008" x14ac:dyDescent="0.25"/>
    <row r="5009" x14ac:dyDescent="0.25"/>
    <row r="5010" x14ac:dyDescent="0.25"/>
    <row r="5011" x14ac:dyDescent="0.25"/>
    <row r="5012" x14ac:dyDescent="0.25"/>
    <row r="5013" x14ac:dyDescent="0.25"/>
    <row r="5014" x14ac:dyDescent="0.25"/>
    <row r="5015" x14ac:dyDescent="0.25"/>
    <row r="5016" x14ac:dyDescent="0.25"/>
    <row r="5017" x14ac:dyDescent="0.25"/>
    <row r="5018" x14ac:dyDescent="0.25"/>
    <row r="5019" x14ac:dyDescent="0.25"/>
    <row r="5020" x14ac:dyDescent="0.25"/>
    <row r="5021" x14ac:dyDescent="0.25"/>
    <row r="5022" x14ac:dyDescent="0.25"/>
    <row r="5023" x14ac:dyDescent="0.25"/>
    <row r="5024" x14ac:dyDescent="0.25"/>
    <row r="5025" x14ac:dyDescent="0.25"/>
    <row r="5026" x14ac:dyDescent="0.25"/>
    <row r="5027" x14ac:dyDescent="0.25"/>
    <row r="5028" x14ac:dyDescent="0.25"/>
    <row r="5029" x14ac:dyDescent="0.25"/>
    <row r="5030" x14ac:dyDescent="0.25"/>
    <row r="5031" x14ac:dyDescent="0.25"/>
    <row r="5032" x14ac:dyDescent="0.25"/>
    <row r="5033" x14ac:dyDescent="0.25"/>
    <row r="5034" x14ac:dyDescent="0.25"/>
    <row r="5035" x14ac:dyDescent="0.25"/>
    <row r="5036" x14ac:dyDescent="0.25"/>
    <row r="5037" x14ac:dyDescent="0.25"/>
    <row r="5038" x14ac:dyDescent="0.25"/>
    <row r="5039" x14ac:dyDescent="0.25"/>
    <row r="5040" x14ac:dyDescent="0.25"/>
    <row r="5041" x14ac:dyDescent="0.25"/>
    <row r="5042" x14ac:dyDescent="0.25"/>
    <row r="5043" x14ac:dyDescent="0.25"/>
    <row r="5044" x14ac:dyDescent="0.25"/>
    <row r="5045" x14ac:dyDescent="0.25"/>
    <row r="5046" x14ac:dyDescent="0.25"/>
    <row r="5047" x14ac:dyDescent="0.25"/>
    <row r="5048" x14ac:dyDescent="0.25"/>
    <row r="5049" x14ac:dyDescent="0.25"/>
    <row r="5050" x14ac:dyDescent="0.25"/>
    <row r="5051" x14ac:dyDescent="0.25"/>
    <row r="5052" x14ac:dyDescent="0.25"/>
    <row r="5053" x14ac:dyDescent="0.25"/>
    <row r="5054" x14ac:dyDescent="0.25"/>
    <row r="5055" x14ac:dyDescent="0.25"/>
    <row r="5056" x14ac:dyDescent="0.25"/>
    <row r="5057" x14ac:dyDescent="0.25"/>
    <row r="5058" x14ac:dyDescent="0.25"/>
    <row r="5059" x14ac:dyDescent="0.25"/>
    <row r="5060" x14ac:dyDescent="0.25"/>
    <row r="5061" x14ac:dyDescent="0.25"/>
    <row r="5062" x14ac:dyDescent="0.25"/>
    <row r="5063" x14ac:dyDescent="0.25"/>
    <row r="5064" x14ac:dyDescent="0.25"/>
    <row r="5065" x14ac:dyDescent="0.25"/>
    <row r="5066" x14ac:dyDescent="0.25"/>
    <row r="5067" x14ac:dyDescent="0.25"/>
    <row r="5068" x14ac:dyDescent="0.25"/>
    <row r="5069" x14ac:dyDescent="0.25"/>
    <row r="5070" x14ac:dyDescent="0.25"/>
    <row r="5071" x14ac:dyDescent="0.25"/>
    <row r="5072" x14ac:dyDescent="0.25"/>
    <row r="5073" x14ac:dyDescent="0.25"/>
    <row r="5074" x14ac:dyDescent="0.25"/>
    <row r="5075" x14ac:dyDescent="0.25"/>
    <row r="5076" x14ac:dyDescent="0.25"/>
    <row r="5077" x14ac:dyDescent="0.25"/>
    <row r="5078" x14ac:dyDescent="0.25"/>
    <row r="5079" x14ac:dyDescent="0.25"/>
    <row r="5080" x14ac:dyDescent="0.25"/>
    <row r="5081" x14ac:dyDescent="0.25"/>
    <row r="5082" x14ac:dyDescent="0.25"/>
    <row r="5083" x14ac:dyDescent="0.25"/>
    <row r="5084" x14ac:dyDescent="0.25"/>
    <row r="5085" x14ac:dyDescent="0.25"/>
    <row r="5086" x14ac:dyDescent="0.25"/>
    <row r="5087" x14ac:dyDescent="0.25"/>
    <row r="5088" x14ac:dyDescent="0.25"/>
    <row r="5089" x14ac:dyDescent="0.25"/>
    <row r="5090" x14ac:dyDescent="0.25"/>
    <row r="5091" x14ac:dyDescent="0.25"/>
    <row r="5092" x14ac:dyDescent="0.25"/>
    <row r="5093" x14ac:dyDescent="0.25"/>
    <row r="5094" x14ac:dyDescent="0.25"/>
    <row r="5095" x14ac:dyDescent="0.25"/>
    <row r="5096" x14ac:dyDescent="0.25"/>
    <row r="5097" x14ac:dyDescent="0.25"/>
    <row r="5098" x14ac:dyDescent="0.25"/>
    <row r="5099" x14ac:dyDescent="0.25"/>
    <row r="5100" x14ac:dyDescent="0.25"/>
    <row r="5101" x14ac:dyDescent="0.25"/>
    <row r="5102" x14ac:dyDescent="0.25"/>
    <row r="5103" x14ac:dyDescent="0.25"/>
    <row r="5104" x14ac:dyDescent="0.25"/>
    <row r="5105" x14ac:dyDescent="0.25"/>
    <row r="5106" x14ac:dyDescent="0.25"/>
    <row r="5107" x14ac:dyDescent="0.25"/>
    <row r="5108" x14ac:dyDescent="0.25"/>
    <row r="5109" x14ac:dyDescent="0.25"/>
    <row r="5110" x14ac:dyDescent="0.25"/>
    <row r="5111" x14ac:dyDescent="0.25"/>
    <row r="5112" x14ac:dyDescent="0.25"/>
    <row r="5113" x14ac:dyDescent="0.25"/>
    <row r="5114" x14ac:dyDescent="0.25"/>
    <row r="5115" x14ac:dyDescent="0.25"/>
    <row r="5116" x14ac:dyDescent="0.25"/>
    <row r="5117" x14ac:dyDescent="0.25"/>
    <row r="5118" x14ac:dyDescent="0.25"/>
    <row r="5119" x14ac:dyDescent="0.25"/>
    <row r="5120" x14ac:dyDescent="0.25"/>
    <row r="5121" x14ac:dyDescent="0.25"/>
    <row r="5122" x14ac:dyDescent="0.25"/>
    <row r="5123" x14ac:dyDescent="0.25"/>
    <row r="5124" x14ac:dyDescent="0.25"/>
    <row r="5125" x14ac:dyDescent="0.25"/>
    <row r="5126" x14ac:dyDescent="0.25"/>
    <row r="5127" x14ac:dyDescent="0.25"/>
    <row r="5128" x14ac:dyDescent="0.25"/>
    <row r="5129" x14ac:dyDescent="0.25"/>
    <row r="5130" x14ac:dyDescent="0.25"/>
    <row r="5131" x14ac:dyDescent="0.25"/>
    <row r="5132" x14ac:dyDescent="0.25"/>
    <row r="5133" x14ac:dyDescent="0.25"/>
    <row r="5134" x14ac:dyDescent="0.25"/>
    <row r="5135" x14ac:dyDescent="0.25"/>
    <row r="5136" x14ac:dyDescent="0.25"/>
    <row r="5137" x14ac:dyDescent="0.25"/>
    <row r="5138" x14ac:dyDescent="0.25"/>
    <row r="5139" x14ac:dyDescent="0.25"/>
    <row r="5140" x14ac:dyDescent="0.25"/>
    <row r="5141" x14ac:dyDescent="0.25"/>
    <row r="5142" x14ac:dyDescent="0.25"/>
    <row r="5143" x14ac:dyDescent="0.25"/>
    <row r="5144" x14ac:dyDescent="0.25"/>
    <row r="5145" x14ac:dyDescent="0.25"/>
    <row r="5146" x14ac:dyDescent="0.25"/>
    <row r="5147" x14ac:dyDescent="0.25"/>
    <row r="5148" x14ac:dyDescent="0.25"/>
    <row r="5149" x14ac:dyDescent="0.25"/>
    <row r="5150" x14ac:dyDescent="0.25"/>
    <row r="5151" x14ac:dyDescent="0.25"/>
    <row r="5152" x14ac:dyDescent="0.25"/>
    <row r="5153" x14ac:dyDescent="0.25"/>
    <row r="5154" x14ac:dyDescent="0.25"/>
    <row r="5155" x14ac:dyDescent="0.25"/>
    <row r="5156" x14ac:dyDescent="0.25"/>
    <row r="5157" x14ac:dyDescent="0.25"/>
    <row r="5158" x14ac:dyDescent="0.25"/>
    <row r="5159" x14ac:dyDescent="0.25"/>
    <row r="5160" x14ac:dyDescent="0.25"/>
    <row r="5161" x14ac:dyDescent="0.25"/>
    <row r="5162" x14ac:dyDescent="0.25"/>
    <row r="5163" x14ac:dyDescent="0.25"/>
    <row r="5164" x14ac:dyDescent="0.25"/>
    <row r="5165" x14ac:dyDescent="0.25"/>
    <row r="5166" x14ac:dyDescent="0.25"/>
    <row r="5167" x14ac:dyDescent="0.25"/>
    <row r="5168" x14ac:dyDescent="0.25"/>
    <row r="5169" x14ac:dyDescent="0.25"/>
    <row r="5170" x14ac:dyDescent="0.25"/>
    <row r="5171" x14ac:dyDescent="0.25"/>
    <row r="5172" x14ac:dyDescent="0.25"/>
    <row r="5173" x14ac:dyDescent="0.25"/>
    <row r="5174" x14ac:dyDescent="0.25"/>
    <row r="5175" x14ac:dyDescent="0.25"/>
    <row r="5176" x14ac:dyDescent="0.25"/>
    <row r="5177" x14ac:dyDescent="0.25"/>
    <row r="5178" x14ac:dyDescent="0.25"/>
    <row r="5179" x14ac:dyDescent="0.25"/>
    <row r="5180" x14ac:dyDescent="0.25"/>
    <row r="5181" x14ac:dyDescent="0.25"/>
    <row r="5182" x14ac:dyDescent="0.25"/>
    <row r="5183" x14ac:dyDescent="0.25"/>
    <row r="5184" x14ac:dyDescent="0.25"/>
    <row r="5185" x14ac:dyDescent="0.25"/>
    <row r="5186" x14ac:dyDescent="0.25"/>
    <row r="5187" x14ac:dyDescent="0.25"/>
    <row r="5188" x14ac:dyDescent="0.25"/>
    <row r="5189" x14ac:dyDescent="0.25"/>
    <row r="5190" x14ac:dyDescent="0.25"/>
    <row r="5191" x14ac:dyDescent="0.25"/>
    <row r="5192" x14ac:dyDescent="0.25"/>
    <row r="5193" x14ac:dyDescent="0.25"/>
    <row r="5194" x14ac:dyDescent="0.25"/>
    <row r="5195" x14ac:dyDescent="0.25"/>
    <row r="5196" x14ac:dyDescent="0.25"/>
    <row r="5197" x14ac:dyDescent="0.25"/>
    <row r="5198" x14ac:dyDescent="0.25"/>
    <row r="5199" x14ac:dyDescent="0.25"/>
    <row r="5200" x14ac:dyDescent="0.25"/>
    <row r="5201" x14ac:dyDescent="0.25"/>
    <row r="5202" x14ac:dyDescent="0.25"/>
    <row r="5203" x14ac:dyDescent="0.25"/>
    <row r="5204" x14ac:dyDescent="0.25"/>
    <row r="5205" x14ac:dyDescent="0.25"/>
    <row r="5206" x14ac:dyDescent="0.25"/>
    <row r="5207" x14ac:dyDescent="0.25"/>
    <row r="5208" x14ac:dyDescent="0.25"/>
    <row r="5209" x14ac:dyDescent="0.25"/>
    <row r="5210" x14ac:dyDescent="0.25"/>
    <row r="5211" x14ac:dyDescent="0.25"/>
    <row r="5212" x14ac:dyDescent="0.25"/>
    <row r="5213" x14ac:dyDescent="0.25"/>
    <row r="5214" x14ac:dyDescent="0.25"/>
    <row r="5215" x14ac:dyDescent="0.25"/>
    <row r="5216" x14ac:dyDescent="0.25"/>
    <row r="5217" x14ac:dyDescent="0.25"/>
    <row r="5218" x14ac:dyDescent="0.25"/>
    <row r="5219" x14ac:dyDescent="0.25"/>
    <row r="5220" x14ac:dyDescent="0.25"/>
    <row r="5221" x14ac:dyDescent="0.25"/>
    <row r="5222" x14ac:dyDescent="0.25"/>
    <row r="5223" x14ac:dyDescent="0.25"/>
    <row r="5224" x14ac:dyDescent="0.25"/>
    <row r="5225" x14ac:dyDescent="0.25"/>
    <row r="5226" x14ac:dyDescent="0.25"/>
    <row r="5227" x14ac:dyDescent="0.25"/>
    <row r="5228" x14ac:dyDescent="0.25"/>
    <row r="5229" x14ac:dyDescent="0.25"/>
    <row r="5230" x14ac:dyDescent="0.25"/>
    <row r="5231" x14ac:dyDescent="0.25"/>
    <row r="5232" x14ac:dyDescent="0.25"/>
    <row r="5233" x14ac:dyDescent="0.25"/>
    <row r="5234" x14ac:dyDescent="0.25"/>
    <row r="5235" x14ac:dyDescent="0.25"/>
    <row r="5236" x14ac:dyDescent="0.25"/>
    <row r="5237" x14ac:dyDescent="0.25"/>
    <row r="5238" x14ac:dyDescent="0.25"/>
    <row r="5239" x14ac:dyDescent="0.25"/>
    <row r="5240" x14ac:dyDescent="0.25"/>
    <row r="5241" x14ac:dyDescent="0.25"/>
    <row r="5242" x14ac:dyDescent="0.25"/>
    <row r="5243" x14ac:dyDescent="0.25"/>
    <row r="5244" x14ac:dyDescent="0.25"/>
    <row r="5245" x14ac:dyDescent="0.25"/>
    <row r="5246" x14ac:dyDescent="0.25"/>
    <row r="5247" x14ac:dyDescent="0.25"/>
    <row r="5248" x14ac:dyDescent="0.25"/>
    <row r="5249" x14ac:dyDescent="0.25"/>
    <row r="5250" x14ac:dyDescent="0.25"/>
    <row r="5251" x14ac:dyDescent="0.25"/>
    <row r="5252" x14ac:dyDescent="0.25"/>
    <row r="5253" x14ac:dyDescent="0.25"/>
    <row r="5254" x14ac:dyDescent="0.25"/>
    <row r="5255" x14ac:dyDescent="0.25"/>
    <row r="5256" x14ac:dyDescent="0.25"/>
    <row r="5257" x14ac:dyDescent="0.25"/>
    <row r="5258" x14ac:dyDescent="0.25"/>
    <row r="5259" x14ac:dyDescent="0.25"/>
    <row r="5260" x14ac:dyDescent="0.25"/>
    <row r="5261" x14ac:dyDescent="0.25"/>
    <row r="5262" x14ac:dyDescent="0.25"/>
    <row r="5263" x14ac:dyDescent="0.25"/>
    <row r="5264" x14ac:dyDescent="0.25"/>
    <row r="5265" x14ac:dyDescent="0.25"/>
    <row r="5266" x14ac:dyDescent="0.25"/>
    <row r="5267" x14ac:dyDescent="0.25"/>
    <row r="5268" x14ac:dyDescent="0.25"/>
    <row r="5269" x14ac:dyDescent="0.25"/>
    <row r="5270" x14ac:dyDescent="0.25"/>
    <row r="5271" x14ac:dyDescent="0.25"/>
    <row r="5272" x14ac:dyDescent="0.25"/>
    <row r="5273" x14ac:dyDescent="0.25"/>
    <row r="5274" x14ac:dyDescent="0.25"/>
    <row r="5275" x14ac:dyDescent="0.25"/>
    <row r="5276" x14ac:dyDescent="0.25"/>
    <row r="5277" x14ac:dyDescent="0.25"/>
    <row r="5278" x14ac:dyDescent="0.25"/>
    <row r="5279" x14ac:dyDescent="0.25"/>
    <row r="5280" x14ac:dyDescent="0.25"/>
    <row r="5281" x14ac:dyDescent="0.25"/>
    <row r="5282" x14ac:dyDescent="0.25"/>
    <row r="5283" x14ac:dyDescent="0.25"/>
    <row r="5284" x14ac:dyDescent="0.25"/>
    <row r="5285" x14ac:dyDescent="0.25"/>
    <row r="5286" x14ac:dyDescent="0.25"/>
    <row r="5287" x14ac:dyDescent="0.25"/>
    <row r="5288" x14ac:dyDescent="0.25"/>
    <row r="5289" x14ac:dyDescent="0.25"/>
    <row r="5290" x14ac:dyDescent="0.25"/>
    <row r="5291" x14ac:dyDescent="0.25"/>
    <row r="5292" x14ac:dyDescent="0.25"/>
    <row r="5293" x14ac:dyDescent="0.25"/>
    <row r="5294" x14ac:dyDescent="0.25"/>
    <row r="5295" x14ac:dyDescent="0.25"/>
    <row r="5296" x14ac:dyDescent="0.25"/>
    <row r="5297" x14ac:dyDescent="0.25"/>
    <row r="5298" x14ac:dyDescent="0.25"/>
    <row r="5299" x14ac:dyDescent="0.25"/>
    <row r="5300" x14ac:dyDescent="0.25"/>
    <row r="5301" x14ac:dyDescent="0.25"/>
    <row r="5302" x14ac:dyDescent="0.25"/>
    <row r="5303" x14ac:dyDescent="0.25"/>
    <row r="5304" x14ac:dyDescent="0.25"/>
    <row r="5305" x14ac:dyDescent="0.25"/>
    <row r="5306" x14ac:dyDescent="0.25"/>
    <row r="5307" x14ac:dyDescent="0.25"/>
    <row r="5308" x14ac:dyDescent="0.25"/>
    <row r="5309" x14ac:dyDescent="0.25"/>
    <row r="5310" x14ac:dyDescent="0.25"/>
    <row r="5311" x14ac:dyDescent="0.25"/>
    <row r="5312" x14ac:dyDescent="0.25"/>
    <row r="5313" x14ac:dyDescent="0.25"/>
    <row r="5314" x14ac:dyDescent="0.25"/>
    <row r="5315" x14ac:dyDescent="0.25"/>
    <row r="5316" x14ac:dyDescent="0.25"/>
    <row r="5317" x14ac:dyDescent="0.25"/>
    <row r="5318" x14ac:dyDescent="0.25"/>
    <row r="5319" x14ac:dyDescent="0.25"/>
    <row r="5320" x14ac:dyDescent="0.25"/>
    <row r="5321" x14ac:dyDescent="0.25"/>
    <row r="5322" x14ac:dyDescent="0.25"/>
    <row r="5323" x14ac:dyDescent="0.25"/>
    <row r="5324" x14ac:dyDescent="0.25"/>
    <row r="5325" x14ac:dyDescent="0.25"/>
    <row r="5326" x14ac:dyDescent="0.25"/>
    <row r="5327" x14ac:dyDescent="0.25"/>
    <row r="5328" x14ac:dyDescent="0.25"/>
    <row r="5329" x14ac:dyDescent="0.25"/>
    <row r="5330" x14ac:dyDescent="0.25"/>
    <row r="5331" x14ac:dyDescent="0.25"/>
    <row r="5332" x14ac:dyDescent="0.25"/>
    <row r="5333" x14ac:dyDescent="0.25"/>
    <row r="5334" x14ac:dyDescent="0.25"/>
    <row r="5335" x14ac:dyDescent="0.25"/>
    <row r="5336" x14ac:dyDescent="0.25"/>
    <row r="5337" x14ac:dyDescent="0.25"/>
    <row r="5338" x14ac:dyDescent="0.25"/>
    <row r="5339" x14ac:dyDescent="0.25"/>
    <row r="5340" x14ac:dyDescent="0.25"/>
    <row r="5341" x14ac:dyDescent="0.25"/>
    <row r="5342" x14ac:dyDescent="0.25"/>
    <row r="5343" x14ac:dyDescent="0.25"/>
    <row r="5344" x14ac:dyDescent="0.25"/>
    <row r="5345" x14ac:dyDescent="0.25"/>
    <row r="5346" x14ac:dyDescent="0.25"/>
    <row r="5347" x14ac:dyDescent="0.25"/>
    <row r="5348" x14ac:dyDescent="0.25"/>
    <row r="5349" x14ac:dyDescent="0.25"/>
    <row r="5350" x14ac:dyDescent="0.25"/>
    <row r="5351" x14ac:dyDescent="0.25"/>
    <row r="5352" x14ac:dyDescent="0.25"/>
    <row r="5353" x14ac:dyDescent="0.25"/>
    <row r="5354" x14ac:dyDescent="0.25"/>
    <row r="5355" x14ac:dyDescent="0.25"/>
    <row r="5356" x14ac:dyDescent="0.25"/>
    <row r="5357" x14ac:dyDescent="0.25"/>
    <row r="5358" x14ac:dyDescent="0.25"/>
    <row r="5359" x14ac:dyDescent="0.25"/>
    <row r="5360" x14ac:dyDescent="0.25"/>
    <row r="5361" x14ac:dyDescent="0.25"/>
    <row r="5362" x14ac:dyDescent="0.25"/>
    <row r="5363" x14ac:dyDescent="0.25"/>
    <row r="5364" x14ac:dyDescent="0.25"/>
    <row r="5365" x14ac:dyDescent="0.25"/>
    <row r="5366" x14ac:dyDescent="0.25"/>
    <row r="5367" x14ac:dyDescent="0.25"/>
    <row r="5368" x14ac:dyDescent="0.25"/>
    <row r="5369" x14ac:dyDescent="0.25"/>
    <row r="5370" x14ac:dyDescent="0.25"/>
    <row r="5371" x14ac:dyDescent="0.25"/>
    <row r="5372" x14ac:dyDescent="0.25"/>
    <row r="5373" x14ac:dyDescent="0.25"/>
    <row r="5374" x14ac:dyDescent="0.25"/>
    <row r="5375" x14ac:dyDescent="0.25"/>
    <row r="5376" x14ac:dyDescent="0.25"/>
    <row r="5377" x14ac:dyDescent="0.25"/>
    <row r="5378" x14ac:dyDescent="0.25"/>
    <row r="5379" x14ac:dyDescent="0.25"/>
    <row r="5380" x14ac:dyDescent="0.25"/>
    <row r="5381" x14ac:dyDescent="0.25"/>
    <row r="5382" x14ac:dyDescent="0.25"/>
    <row r="5383" x14ac:dyDescent="0.25"/>
    <row r="5384" x14ac:dyDescent="0.25"/>
    <row r="5385" x14ac:dyDescent="0.25"/>
    <row r="5386" x14ac:dyDescent="0.25"/>
    <row r="5387" x14ac:dyDescent="0.25"/>
    <row r="5388" x14ac:dyDescent="0.25"/>
    <row r="5389" x14ac:dyDescent="0.25"/>
    <row r="5390" x14ac:dyDescent="0.25"/>
    <row r="5391" x14ac:dyDescent="0.25"/>
    <row r="5392" x14ac:dyDescent="0.25"/>
    <row r="5393" x14ac:dyDescent="0.25"/>
    <row r="5394" x14ac:dyDescent="0.25"/>
    <row r="5395" x14ac:dyDescent="0.25"/>
    <row r="5396" x14ac:dyDescent="0.25"/>
    <row r="5397" x14ac:dyDescent="0.25"/>
    <row r="5398" x14ac:dyDescent="0.25"/>
    <row r="5399" x14ac:dyDescent="0.25"/>
    <row r="5400" x14ac:dyDescent="0.25"/>
    <row r="5401" x14ac:dyDescent="0.25"/>
    <row r="5402" x14ac:dyDescent="0.25"/>
    <row r="5403" x14ac:dyDescent="0.25"/>
    <row r="5404" x14ac:dyDescent="0.25"/>
    <row r="5405" x14ac:dyDescent="0.25"/>
    <row r="5406" x14ac:dyDescent="0.25"/>
    <row r="5407" x14ac:dyDescent="0.25"/>
    <row r="5408" x14ac:dyDescent="0.25"/>
    <row r="5409" x14ac:dyDescent="0.25"/>
    <row r="5410" x14ac:dyDescent="0.25"/>
    <row r="5411" x14ac:dyDescent="0.25"/>
    <row r="5412" x14ac:dyDescent="0.25"/>
    <row r="5413" x14ac:dyDescent="0.25"/>
    <row r="5414" x14ac:dyDescent="0.25"/>
    <row r="5415" x14ac:dyDescent="0.25"/>
    <row r="5416" x14ac:dyDescent="0.25"/>
    <row r="5417" x14ac:dyDescent="0.25"/>
    <row r="5418" x14ac:dyDescent="0.25"/>
    <row r="5419" x14ac:dyDescent="0.25"/>
    <row r="5420" x14ac:dyDescent="0.25"/>
    <row r="5421" x14ac:dyDescent="0.25"/>
    <row r="5422" x14ac:dyDescent="0.25"/>
    <row r="5423" x14ac:dyDescent="0.25"/>
    <row r="5424" x14ac:dyDescent="0.25"/>
    <row r="5425" x14ac:dyDescent="0.25"/>
    <row r="5426" x14ac:dyDescent="0.25"/>
    <row r="5427" x14ac:dyDescent="0.25"/>
    <row r="5428" x14ac:dyDescent="0.25"/>
    <row r="5429" x14ac:dyDescent="0.25"/>
    <row r="5430" x14ac:dyDescent="0.25"/>
    <row r="5431" x14ac:dyDescent="0.25"/>
    <row r="5432" x14ac:dyDescent="0.25"/>
    <row r="5433" x14ac:dyDescent="0.25"/>
    <row r="5434" x14ac:dyDescent="0.25"/>
    <row r="5435" x14ac:dyDescent="0.25"/>
    <row r="5436" x14ac:dyDescent="0.25"/>
    <row r="5437" x14ac:dyDescent="0.25"/>
    <row r="5438" x14ac:dyDescent="0.25"/>
    <row r="5439" x14ac:dyDescent="0.25"/>
    <row r="5440" x14ac:dyDescent="0.25"/>
    <row r="5441" x14ac:dyDescent="0.25"/>
    <row r="5442" x14ac:dyDescent="0.25"/>
    <row r="5443" x14ac:dyDescent="0.25"/>
    <row r="5444" x14ac:dyDescent="0.25"/>
    <row r="5445" x14ac:dyDescent="0.25"/>
    <row r="5446" x14ac:dyDescent="0.25"/>
    <row r="5447" x14ac:dyDescent="0.25"/>
    <row r="5448" x14ac:dyDescent="0.25"/>
    <row r="5449" x14ac:dyDescent="0.25"/>
    <row r="5450" x14ac:dyDescent="0.25"/>
    <row r="5451" x14ac:dyDescent="0.25"/>
    <row r="5452" x14ac:dyDescent="0.25"/>
    <row r="5453" x14ac:dyDescent="0.25"/>
    <row r="5454" x14ac:dyDescent="0.25"/>
    <row r="5455" x14ac:dyDescent="0.25"/>
    <row r="5456" x14ac:dyDescent="0.25"/>
    <row r="5457" x14ac:dyDescent="0.25"/>
    <row r="5458" x14ac:dyDescent="0.25"/>
    <row r="5459" x14ac:dyDescent="0.25"/>
    <row r="5460" x14ac:dyDescent="0.25"/>
    <row r="5461" x14ac:dyDescent="0.25"/>
    <row r="5462" x14ac:dyDescent="0.25"/>
    <row r="5463" x14ac:dyDescent="0.25"/>
    <row r="5464" x14ac:dyDescent="0.25"/>
    <row r="5465" x14ac:dyDescent="0.25"/>
    <row r="5466" x14ac:dyDescent="0.25"/>
    <row r="5467" x14ac:dyDescent="0.25"/>
    <row r="5468" x14ac:dyDescent="0.25"/>
    <row r="5469" x14ac:dyDescent="0.25"/>
    <row r="5470" x14ac:dyDescent="0.25"/>
    <row r="5471" x14ac:dyDescent="0.25"/>
    <row r="5472" x14ac:dyDescent="0.25"/>
    <row r="5473" x14ac:dyDescent="0.25"/>
    <row r="5474" x14ac:dyDescent="0.25"/>
    <row r="5475" x14ac:dyDescent="0.25"/>
    <row r="5476" x14ac:dyDescent="0.25"/>
    <row r="5477" x14ac:dyDescent="0.25"/>
    <row r="5478" x14ac:dyDescent="0.25"/>
    <row r="5479" x14ac:dyDescent="0.25"/>
    <row r="5480" x14ac:dyDescent="0.25"/>
    <row r="5481" x14ac:dyDescent="0.25"/>
    <row r="5482" x14ac:dyDescent="0.25"/>
    <row r="5483" x14ac:dyDescent="0.25"/>
    <row r="5484" x14ac:dyDescent="0.25"/>
    <row r="5485" x14ac:dyDescent="0.25"/>
    <row r="5486" x14ac:dyDescent="0.25"/>
    <row r="5487" x14ac:dyDescent="0.25"/>
    <row r="5488" x14ac:dyDescent="0.25"/>
    <row r="5489" x14ac:dyDescent="0.25"/>
    <row r="5490" x14ac:dyDescent="0.25"/>
    <row r="5491" x14ac:dyDescent="0.25"/>
    <row r="5492" x14ac:dyDescent="0.25"/>
    <row r="5493" x14ac:dyDescent="0.25"/>
    <row r="5494" x14ac:dyDescent="0.25"/>
    <row r="5495" x14ac:dyDescent="0.25"/>
    <row r="5496" x14ac:dyDescent="0.25"/>
    <row r="5497" x14ac:dyDescent="0.25"/>
    <row r="5498" x14ac:dyDescent="0.25"/>
    <row r="5499" x14ac:dyDescent="0.25"/>
    <row r="5500" x14ac:dyDescent="0.25"/>
    <row r="5501" x14ac:dyDescent="0.25"/>
    <row r="5502" x14ac:dyDescent="0.25"/>
    <row r="5503" x14ac:dyDescent="0.25"/>
    <row r="5504" x14ac:dyDescent="0.25"/>
    <row r="5505" x14ac:dyDescent="0.25"/>
    <row r="5506" x14ac:dyDescent="0.25"/>
    <row r="5507" x14ac:dyDescent="0.25"/>
    <row r="5508" x14ac:dyDescent="0.25"/>
    <row r="5509" x14ac:dyDescent="0.25"/>
    <row r="5510" x14ac:dyDescent="0.25"/>
    <row r="5511" x14ac:dyDescent="0.25"/>
    <row r="5512" x14ac:dyDescent="0.25"/>
    <row r="5513" x14ac:dyDescent="0.25"/>
    <row r="5514" x14ac:dyDescent="0.25"/>
    <row r="5515" x14ac:dyDescent="0.25"/>
    <row r="5516" x14ac:dyDescent="0.25"/>
    <row r="5517" x14ac:dyDescent="0.25"/>
    <row r="5518" x14ac:dyDescent="0.25"/>
    <row r="5519" x14ac:dyDescent="0.25"/>
    <row r="5520" x14ac:dyDescent="0.25"/>
    <row r="5521" x14ac:dyDescent="0.25"/>
    <row r="5522" x14ac:dyDescent="0.25"/>
    <row r="5523" x14ac:dyDescent="0.25"/>
    <row r="5524" x14ac:dyDescent="0.25"/>
    <row r="5525" x14ac:dyDescent="0.25"/>
    <row r="5526" x14ac:dyDescent="0.25"/>
    <row r="5527" x14ac:dyDescent="0.25"/>
    <row r="5528" x14ac:dyDescent="0.25"/>
    <row r="5529" x14ac:dyDescent="0.25"/>
    <row r="5530" x14ac:dyDescent="0.25"/>
    <row r="5531" x14ac:dyDescent="0.25"/>
    <row r="5532" x14ac:dyDescent="0.25"/>
    <row r="5533" x14ac:dyDescent="0.25"/>
    <row r="5534" x14ac:dyDescent="0.25"/>
    <row r="5535" x14ac:dyDescent="0.25"/>
    <row r="5536" x14ac:dyDescent="0.25"/>
    <row r="5537" x14ac:dyDescent="0.25"/>
    <row r="5538" x14ac:dyDescent="0.25"/>
    <row r="5539" x14ac:dyDescent="0.25"/>
    <row r="5540" x14ac:dyDescent="0.25"/>
    <row r="5541" x14ac:dyDescent="0.25"/>
    <row r="5542" x14ac:dyDescent="0.25"/>
    <row r="5543" x14ac:dyDescent="0.25"/>
    <row r="5544" x14ac:dyDescent="0.25"/>
    <row r="5545" x14ac:dyDescent="0.25"/>
    <row r="5546" x14ac:dyDescent="0.25"/>
    <row r="5547" x14ac:dyDescent="0.25"/>
    <row r="5548" x14ac:dyDescent="0.25"/>
    <row r="5549" x14ac:dyDescent="0.25"/>
    <row r="5550" x14ac:dyDescent="0.25"/>
    <row r="5551" x14ac:dyDescent="0.25"/>
    <row r="5552" x14ac:dyDescent="0.25"/>
    <row r="5553" x14ac:dyDescent="0.25"/>
    <row r="5554" x14ac:dyDescent="0.25"/>
    <row r="5555" x14ac:dyDescent="0.25"/>
    <row r="5556" x14ac:dyDescent="0.25"/>
    <row r="5557" x14ac:dyDescent="0.25"/>
    <row r="5558" x14ac:dyDescent="0.25"/>
    <row r="5559" x14ac:dyDescent="0.25"/>
    <row r="5560" x14ac:dyDescent="0.25"/>
    <row r="5561" x14ac:dyDescent="0.25"/>
    <row r="5562" x14ac:dyDescent="0.25"/>
    <row r="5563" x14ac:dyDescent="0.25"/>
    <row r="5564" x14ac:dyDescent="0.25"/>
    <row r="5565" x14ac:dyDescent="0.25"/>
    <row r="5566" x14ac:dyDescent="0.25"/>
    <row r="5567" x14ac:dyDescent="0.25"/>
    <row r="5568" x14ac:dyDescent="0.25"/>
    <row r="5569" x14ac:dyDescent="0.25"/>
    <row r="5570" x14ac:dyDescent="0.25"/>
    <row r="5571" x14ac:dyDescent="0.25"/>
    <row r="5572" x14ac:dyDescent="0.25"/>
    <row r="5573" x14ac:dyDescent="0.25"/>
    <row r="5574" x14ac:dyDescent="0.25"/>
    <row r="5575" x14ac:dyDescent="0.25"/>
    <row r="5576" x14ac:dyDescent="0.25"/>
    <row r="5577" x14ac:dyDescent="0.25"/>
    <row r="5578" x14ac:dyDescent="0.25"/>
    <row r="5579" x14ac:dyDescent="0.25"/>
    <row r="5580" x14ac:dyDescent="0.25"/>
    <row r="5581" x14ac:dyDescent="0.25"/>
    <row r="5582" x14ac:dyDescent="0.25"/>
    <row r="5583" x14ac:dyDescent="0.25"/>
    <row r="5584" x14ac:dyDescent="0.25"/>
    <row r="5585" x14ac:dyDescent="0.25"/>
    <row r="5586" x14ac:dyDescent="0.25"/>
    <row r="5587" x14ac:dyDescent="0.25"/>
    <row r="5588" x14ac:dyDescent="0.25"/>
    <row r="5589" x14ac:dyDescent="0.25"/>
    <row r="5590" x14ac:dyDescent="0.25"/>
    <row r="5591" x14ac:dyDescent="0.25"/>
    <row r="5592" x14ac:dyDescent="0.25"/>
    <row r="5593" x14ac:dyDescent="0.25"/>
    <row r="5594" x14ac:dyDescent="0.25"/>
    <row r="5595" x14ac:dyDescent="0.25"/>
    <row r="5596" x14ac:dyDescent="0.25"/>
    <row r="5597" x14ac:dyDescent="0.25"/>
    <row r="5598" x14ac:dyDescent="0.25"/>
    <row r="5599" x14ac:dyDescent="0.25"/>
    <row r="5600" x14ac:dyDescent="0.25"/>
    <row r="5601" x14ac:dyDescent="0.25"/>
    <row r="5602" x14ac:dyDescent="0.25"/>
    <row r="5603" x14ac:dyDescent="0.25"/>
    <row r="5604" x14ac:dyDescent="0.25"/>
    <row r="5605" x14ac:dyDescent="0.25"/>
    <row r="5606" x14ac:dyDescent="0.25"/>
    <row r="5607" x14ac:dyDescent="0.25"/>
    <row r="5608" x14ac:dyDescent="0.25"/>
    <row r="5609" x14ac:dyDescent="0.25"/>
    <row r="5610" x14ac:dyDescent="0.25"/>
    <row r="5611" x14ac:dyDescent="0.25"/>
    <row r="5612" x14ac:dyDescent="0.25"/>
    <row r="5613" x14ac:dyDescent="0.25"/>
    <row r="5614" x14ac:dyDescent="0.25"/>
    <row r="5615" x14ac:dyDescent="0.25"/>
    <row r="5616" x14ac:dyDescent="0.25"/>
    <row r="5617" x14ac:dyDescent="0.25"/>
    <row r="5618" x14ac:dyDescent="0.25"/>
    <row r="5619" x14ac:dyDescent="0.25"/>
    <row r="5620" x14ac:dyDescent="0.25"/>
    <row r="5621" x14ac:dyDescent="0.25"/>
    <row r="5622" x14ac:dyDescent="0.25"/>
    <row r="5623" x14ac:dyDescent="0.25"/>
    <row r="5624" x14ac:dyDescent="0.25"/>
    <row r="5625" x14ac:dyDescent="0.25"/>
    <row r="5626" x14ac:dyDescent="0.25"/>
    <row r="5627" x14ac:dyDescent="0.25"/>
    <row r="5628" x14ac:dyDescent="0.25"/>
    <row r="5629" x14ac:dyDescent="0.25"/>
    <row r="5630" x14ac:dyDescent="0.25"/>
    <row r="5631" x14ac:dyDescent="0.25"/>
    <row r="5632" x14ac:dyDescent="0.25"/>
    <row r="5633" x14ac:dyDescent="0.25"/>
    <row r="5634" x14ac:dyDescent="0.25"/>
    <row r="5635" x14ac:dyDescent="0.25"/>
    <row r="5636" x14ac:dyDescent="0.25"/>
    <row r="5637" x14ac:dyDescent="0.25"/>
    <row r="5638" x14ac:dyDescent="0.25"/>
    <row r="5639" x14ac:dyDescent="0.25"/>
    <row r="5640" x14ac:dyDescent="0.25"/>
    <row r="5641" x14ac:dyDescent="0.25"/>
    <row r="5642" x14ac:dyDescent="0.25"/>
    <row r="5643" x14ac:dyDescent="0.25"/>
    <row r="5644" x14ac:dyDescent="0.25"/>
    <row r="5645" x14ac:dyDescent="0.25"/>
    <row r="5646" x14ac:dyDescent="0.25"/>
    <row r="5647" x14ac:dyDescent="0.25"/>
    <row r="5648" x14ac:dyDescent="0.25"/>
    <row r="5649" x14ac:dyDescent="0.25"/>
    <row r="5650" x14ac:dyDescent="0.25"/>
    <row r="5651" x14ac:dyDescent="0.25"/>
    <row r="5652" x14ac:dyDescent="0.25"/>
    <row r="5653" x14ac:dyDescent="0.25"/>
    <row r="5654" x14ac:dyDescent="0.25"/>
    <row r="5655" x14ac:dyDescent="0.25"/>
    <row r="5656" x14ac:dyDescent="0.25"/>
    <row r="5657" x14ac:dyDescent="0.25"/>
    <row r="5658" x14ac:dyDescent="0.25"/>
    <row r="5659" x14ac:dyDescent="0.25"/>
    <row r="5660" x14ac:dyDescent="0.25"/>
    <row r="5661" x14ac:dyDescent="0.25"/>
    <row r="5662" x14ac:dyDescent="0.25"/>
    <row r="5663" x14ac:dyDescent="0.25"/>
    <row r="5664" x14ac:dyDescent="0.25"/>
    <row r="5665" x14ac:dyDescent="0.25"/>
    <row r="5666" x14ac:dyDescent="0.25"/>
    <row r="5667" x14ac:dyDescent="0.25"/>
    <row r="5668" x14ac:dyDescent="0.25"/>
    <row r="5669" x14ac:dyDescent="0.25"/>
    <row r="5670" x14ac:dyDescent="0.25"/>
    <row r="5671" x14ac:dyDescent="0.25"/>
    <row r="5672" x14ac:dyDescent="0.25"/>
    <row r="5673" x14ac:dyDescent="0.25"/>
    <row r="5674" x14ac:dyDescent="0.25"/>
    <row r="5675" x14ac:dyDescent="0.25"/>
    <row r="5676" x14ac:dyDescent="0.25"/>
    <row r="5677" x14ac:dyDescent="0.25"/>
    <row r="5678" x14ac:dyDescent="0.25"/>
    <row r="5679" x14ac:dyDescent="0.25"/>
    <row r="5680" x14ac:dyDescent="0.25"/>
    <row r="5681" x14ac:dyDescent="0.25"/>
    <row r="5682" x14ac:dyDescent="0.25"/>
    <row r="5683" x14ac:dyDescent="0.25"/>
    <row r="5684" x14ac:dyDescent="0.25"/>
    <row r="5685" x14ac:dyDescent="0.25"/>
    <row r="5686" x14ac:dyDescent="0.25"/>
    <row r="5687" x14ac:dyDescent="0.25"/>
    <row r="5688" x14ac:dyDescent="0.25"/>
    <row r="5689" x14ac:dyDescent="0.25"/>
    <row r="5690" x14ac:dyDescent="0.25"/>
    <row r="5691" x14ac:dyDescent="0.25"/>
    <row r="5692" x14ac:dyDescent="0.25"/>
    <row r="5693" x14ac:dyDescent="0.25"/>
    <row r="5694" x14ac:dyDescent="0.25"/>
    <row r="5695" x14ac:dyDescent="0.25"/>
    <row r="5696" x14ac:dyDescent="0.25"/>
    <row r="5697" x14ac:dyDescent="0.25"/>
    <row r="5698" x14ac:dyDescent="0.25"/>
    <row r="5699" x14ac:dyDescent="0.25"/>
    <row r="5700" x14ac:dyDescent="0.25"/>
    <row r="5701" x14ac:dyDescent="0.25"/>
    <row r="5702" x14ac:dyDescent="0.25"/>
    <row r="5703" x14ac:dyDescent="0.25"/>
    <row r="5704" x14ac:dyDescent="0.25"/>
    <row r="5705" x14ac:dyDescent="0.25"/>
    <row r="5706" x14ac:dyDescent="0.25"/>
    <row r="5707" x14ac:dyDescent="0.25"/>
    <row r="5708" x14ac:dyDescent="0.25"/>
    <row r="5709" x14ac:dyDescent="0.25"/>
    <row r="5710" x14ac:dyDescent="0.25"/>
    <row r="5711" x14ac:dyDescent="0.25"/>
    <row r="5712" x14ac:dyDescent="0.25"/>
    <row r="5713" x14ac:dyDescent="0.25"/>
    <row r="5714" x14ac:dyDescent="0.25"/>
    <row r="5715" x14ac:dyDescent="0.25"/>
    <row r="5716" x14ac:dyDescent="0.25"/>
    <row r="5717" x14ac:dyDescent="0.25"/>
    <row r="5718" x14ac:dyDescent="0.25"/>
    <row r="5719" x14ac:dyDescent="0.25"/>
    <row r="5720" x14ac:dyDescent="0.25"/>
    <row r="5721" x14ac:dyDescent="0.25"/>
    <row r="5722" x14ac:dyDescent="0.25"/>
    <row r="5723" x14ac:dyDescent="0.25"/>
    <row r="5724" x14ac:dyDescent="0.25"/>
    <row r="5725" x14ac:dyDescent="0.25"/>
    <row r="5726" x14ac:dyDescent="0.25"/>
    <row r="5727" x14ac:dyDescent="0.25"/>
    <row r="5728" x14ac:dyDescent="0.25"/>
    <row r="5729" x14ac:dyDescent="0.25"/>
    <row r="5730" x14ac:dyDescent="0.25"/>
    <row r="5731" x14ac:dyDescent="0.25"/>
    <row r="5732" x14ac:dyDescent="0.25"/>
    <row r="5733" x14ac:dyDescent="0.25"/>
    <row r="5734" x14ac:dyDescent="0.25"/>
    <row r="5735" x14ac:dyDescent="0.25"/>
    <row r="5736" x14ac:dyDescent="0.25"/>
    <row r="5737" x14ac:dyDescent="0.25"/>
    <row r="5738" x14ac:dyDescent="0.25"/>
    <row r="5739" x14ac:dyDescent="0.25"/>
    <row r="5740" x14ac:dyDescent="0.25"/>
    <row r="5741" x14ac:dyDescent="0.25"/>
    <row r="5742" x14ac:dyDescent="0.25"/>
    <row r="5743" x14ac:dyDescent="0.25"/>
    <row r="5744" x14ac:dyDescent="0.25"/>
    <row r="5745" x14ac:dyDescent="0.25"/>
    <row r="5746" x14ac:dyDescent="0.25"/>
    <row r="5747" x14ac:dyDescent="0.25"/>
    <row r="5748" x14ac:dyDescent="0.25"/>
    <row r="5749" x14ac:dyDescent="0.25"/>
    <row r="5750" x14ac:dyDescent="0.25"/>
    <row r="5751" x14ac:dyDescent="0.25"/>
    <row r="5752" x14ac:dyDescent="0.25"/>
    <row r="5753" x14ac:dyDescent="0.25"/>
    <row r="5754" x14ac:dyDescent="0.25"/>
    <row r="5755" x14ac:dyDescent="0.25"/>
    <row r="5756" x14ac:dyDescent="0.25"/>
    <row r="5757" x14ac:dyDescent="0.25"/>
    <row r="5758" x14ac:dyDescent="0.25"/>
    <row r="5759" x14ac:dyDescent="0.25"/>
    <row r="5760" x14ac:dyDescent="0.25"/>
    <row r="5761" x14ac:dyDescent="0.25"/>
    <row r="5762" x14ac:dyDescent="0.25"/>
    <row r="5763" x14ac:dyDescent="0.25"/>
    <row r="5764" x14ac:dyDescent="0.25"/>
    <row r="5765" x14ac:dyDescent="0.25"/>
    <row r="5766" x14ac:dyDescent="0.25"/>
    <row r="5767" x14ac:dyDescent="0.25"/>
    <row r="5768" x14ac:dyDescent="0.25"/>
    <row r="5769" x14ac:dyDescent="0.25"/>
    <row r="5770" x14ac:dyDescent="0.25"/>
    <row r="5771" x14ac:dyDescent="0.25"/>
    <row r="5772" x14ac:dyDescent="0.25"/>
    <row r="5773" x14ac:dyDescent="0.25"/>
    <row r="5774" x14ac:dyDescent="0.25"/>
    <row r="5775" x14ac:dyDescent="0.25"/>
    <row r="5776" x14ac:dyDescent="0.25"/>
    <row r="5777" x14ac:dyDescent="0.25"/>
    <row r="5778" x14ac:dyDescent="0.25"/>
    <row r="5779" x14ac:dyDescent="0.25"/>
    <row r="5780" x14ac:dyDescent="0.25"/>
    <row r="5781" x14ac:dyDescent="0.25"/>
    <row r="5782" x14ac:dyDescent="0.25"/>
    <row r="5783" x14ac:dyDescent="0.25"/>
    <row r="5784" x14ac:dyDescent="0.25"/>
    <row r="5785" x14ac:dyDescent="0.25"/>
    <row r="5786" x14ac:dyDescent="0.25"/>
    <row r="5787"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row r="5955" x14ac:dyDescent="0.25"/>
    <row r="5956" x14ac:dyDescent="0.25"/>
    <row r="5957" x14ac:dyDescent="0.25"/>
    <row r="5958" x14ac:dyDescent="0.25"/>
    <row r="5959" x14ac:dyDescent="0.25"/>
    <row r="5960" x14ac:dyDescent="0.25"/>
    <row r="5961" x14ac:dyDescent="0.25"/>
    <row r="5962" x14ac:dyDescent="0.25"/>
    <row r="5963" x14ac:dyDescent="0.25"/>
    <row r="5964" x14ac:dyDescent="0.25"/>
    <row r="5965" x14ac:dyDescent="0.25"/>
    <row r="5966" x14ac:dyDescent="0.25"/>
    <row r="5967" x14ac:dyDescent="0.25"/>
    <row r="5968" x14ac:dyDescent="0.25"/>
    <row r="5969" x14ac:dyDescent="0.25"/>
    <row r="5970" x14ac:dyDescent="0.25"/>
    <row r="5971" x14ac:dyDescent="0.25"/>
    <row r="5972" x14ac:dyDescent="0.25"/>
    <row r="5973" x14ac:dyDescent="0.25"/>
    <row r="5974" x14ac:dyDescent="0.25"/>
    <row r="5975" x14ac:dyDescent="0.25"/>
    <row r="5976" x14ac:dyDescent="0.25"/>
    <row r="5977" x14ac:dyDescent="0.25"/>
    <row r="5978" x14ac:dyDescent="0.25"/>
    <row r="5979" x14ac:dyDescent="0.25"/>
    <row r="5980" x14ac:dyDescent="0.25"/>
    <row r="5981" x14ac:dyDescent="0.25"/>
    <row r="5982" x14ac:dyDescent="0.25"/>
    <row r="5983" x14ac:dyDescent="0.25"/>
    <row r="5984" x14ac:dyDescent="0.25"/>
    <row r="5985" x14ac:dyDescent="0.25"/>
    <row r="5986" x14ac:dyDescent="0.25"/>
    <row r="5987" x14ac:dyDescent="0.25"/>
    <row r="5988" x14ac:dyDescent="0.25"/>
    <row r="5989" x14ac:dyDescent="0.25"/>
    <row r="5990" x14ac:dyDescent="0.25"/>
    <row r="5991" x14ac:dyDescent="0.25"/>
    <row r="5992" x14ac:dyDescent="0.25"/>
    <row r="5993" x14ac:dyDescent="0.25"/>
    <row r="5994" x14ac:dyDescent="0.25"/>
    <row r="5995" x14ac:dyDescent="0.25"/>
    <row r="5996" x14ac:dyDescent="0.25"/>
    <row r="5997" x14ac:dyDescent="0.25"/>
    <row r="5998" x14ac:dyDescent="0.25"/>
    <row r="5999" x14ac:dyDescent="0.25"/>
    <row r="6000" x14ac:dyDescent="0.25"/>
    <row r="6001" x14ac:dyDescent="0.25"/>
    <row r="6002" x14ac:dyDescent="0.25"/>
    <row r="6003" x14ac:dyDescent="0.25"/>
    <row r="6004" x14ac:dyDescent="0.25"/>
    <row r="6005" x14ac:dyDescent="0.25"/>
    <row r="6006" x14ac:dyDescent="0.25"/>
    <row r="6007" x14ac:dyDescent="0.25"/>
    <row r="6008" x14ac:dyDescent="0.25"/>
    <row r="6009" x14ac:dyDescent="0.25"/>
    <row r="6010" x14ac:dyDescent="0.25"/>
    <row r="6011" x14ac:dyDescent="0.25"/>
    <row r="6012" x14ac:dyDescent="0.25"/>
    <row r="6013" x14ac:dyDescent="0.25"/>
    <row r="6014" x14ac:dyDescent="0.25"/>
    <row r="6015" x14ac:dyDescent="0.25"/>
    <row r="6016" x14ac:dyDescent="0.25"/>
    <row r="6017" x14ac:dyDescent="0.25"/>
    <row r="6018" x14ac:dyDescent="0.25"/>
    <row r="6019" x14ac:dyDescent="0.25"/>
    <row r="6020" x14ac:dyDescent="0.25"/>
    <row r="6021" x14ac:dyDescent="0.25"/>
    <row r="6022" x14ac:dyDescent="0.25"/>
    <row r="6023" x14ac:dyDescent="0.25"/>
    <row r="6024" x14ac:dyDescent="0.25"/>
    <row r="6025" x14ac:dyDescent="0.25"/>
    <row r="6026" x14ac:dyDescent="0.25"/>
    <row r="6027" x14ac:dyDescent="0.25"/>
    <row r="6028" x14ac:dyDescent="0.25"/>
    <row r="6029" x14ac:dyDescent="0.25"/>
    <row r="6030" x14ac:dyDescent="0.25"/>
    <row r="6031" x14ac:dyDescent="0.25"/>
    <row r="6032" x14ac:dyDescent="0.25"/>
    <row r="6033" x14ac:dyDescent="0.25"/>
    <row r="6034" x14ac:dyDescent="0.25"/>
    <row r="6035" x14ac:dyDescent="0.25"/>
    <row r="6036" x14ac:dyDescent="0.25"/>
    <row r="6037" x14ac:dyDescent="0.25"/>
    <row r="6038" x14ac:dyDescent="0.25"/>
    <row r="6039" x14ac:dyDescent="0.25"/>
    <row r="6040" x14ac:dyDescent="0.25"/>
    <row r="6041" x14ac:dyDescent="0.25"/>
    <row r="6042" x14ac:dyDescent="0.25"/>
    <row r="6043" x14ac:dyDescent="0.25"/>
    <row r="6044" x14ac:dyDescent="0.25"/>
    <row r="6045" x14ac:dyDescent="0.25"/>
    <row r="6046" x14ac:dyDescent="0.25"/>
    <row r="6047" x14ac:dyDescent="0.25"/>
    <row r="6048" x14ac:dyDescent="0.25"/>
    <row r="6049" x14ac:dyDescent="0.25"/>
    <row r="6050" x14ac:dyDescent="0.25"/>
    <row r="6051" x14ac:dyDescent="0.25"/>
    <row r="6052" x14ac:dyDescent="0.25"/>
    <row r="6053" x14ac:dyDescent="0.25"/>
    <row r="6054" x14ac:dyDescent="0.25"/>
    <row r="6055" x14ac:dyDescent="0.25"/>
    <row r="6056" x14ac:dyDescent="0.25"/>
    <row r="6057" x14ac:dyDescent="0.25"/>
    <row r="6058" x14ac:dyDescent="0.25"/>
    <row r="6059" x14ac:dyDescent="0.25"/>
    <row r="6060" x14ac:dyDescent="0.25"/>
    <row r="6061" x14ac:dyDescent="0.25"/>
    <row r="6062" x14ac:dyDescent="0.25"/>
    <row r="6063" x14ac:dyDescent="0.25"/>
    <row r="6064" x14ac:dyDescent="0.25"/>
    <row r="6065" x14ac:dyDescent="0.25"/>
    <row r="6066" x14ac:dyDescent="0.25"/>
    <row r="6067" x14ac:dyDescent="0.25"/>
    <row r="6068" x14ac:dyDescent="0.25"/>
    <row r="6069" x14ac:dyDescent="0.25"/>
    <row r="6070" x14ac:dyDescent="0.25"/>
    <row r="6071" x14ac:dyDescent="0.25"/>
    <row r="6072" x14ac:dyDescent="0.25"/>
    <row r="6073" x14ac:dyDescent="0.25"/>
    <row r="6074" x14ac:dyDescent="0.25"/>
    <row r="6075" x14ac:dyDescent="0.25"/>
    <row r="6076" x14ac:dyDescent="0.25"/>
    <row r="6077" x14ac:dyDescent="0.25"/>
    <row r="6078" x14ac:dyDescent="0.25"/>
    <row r="6079" x14ac:dyDescent="0.25"/>
    <row r="6080" x14ac:dyDescent="0.25"/>
    <row r="6081" x14ac:dyDescent="0.25"/>
    <row r="6082" x14ac:dyDescent="0.25"/>
    <row r="6083" x14ac:dyDescent="0.25"/>
    <row r="6084" x14ac:dyDescent="0.25"/>
    <row r="6085" x14ac:dyDescent="0.25"/>
    <row r="6086" x14ac:dyDescent="0.25"/>
    <row r="6087" x14ac:dyDescent="0.25"/>
    <row r="6088" x14ac:dyDescent="0.25"/>
    <row r="6089" x14ac:dyDescent="0.25"/>
    <row r="6090" x14ac:dyDescent="0.25"/>
    <row r="6091" x14ac:dyDescent="0.25"/>
    <row r="6092" x14ac:dyDescent="0.25"/>
    <row r="6093" x14ac:dyDescent="0.25"/>
    <row r="6094" x14ac:dyDescent="0.25"/>
    <row r="6095" x14ac:dyDescent="0.25"/>
    <row r="6096" x14ac:dyDescent="0.25"/>
    <row r="6097" x14ac:dyDescent="0.25"/>
    <row r="6098" x14ac:dyDescent="0.25"/>
    <row r="6099" x14ac:dyDescent="0.25"/>
    <row r="6100" x14ac:dyDescent="0.25"/>
    <row r="6101" x14ac:dyDescent="0.25"/>
    <row r="6102" x14ac:dyDescent="0.25"/>
    <row r="6103" x14ac:dyDescent="0.25"/>
    <row r="6104" x14ac:dyDescent="0.25"/>
    <row r="6105" x14ac:dyDescent="0.25"/>
    <row r="6106" x14ac:dyDescent="0.25"/>
    <row r="6107" x14ac:dyDescent="0.25"/>
    <row r="6108" x14ac:dyDescent="0.25"/>
    <row r="6109" x14ac:dyDescent="0.25"/>
    <row r="6110" x14ac:dyDescent="0.25"/>
    <row r="6111" x14ac:dyDescent="0.25"/>
    <row r="6112" x14ac:dyDescent="0.25"/>
    <row r="6113" x14ac:dyDescent="0.25"/>
    <row r="6114" x14ac:dyDescent="0.25"/>
    <row r="6115" x14ac:dyDescent="0.25"/>
    <row r="6116" x14ac:dyDescent="0.25"/>
    <row r="6117" x14ac:dyDescent="0.25"/>
    <row r="6118" x14ac:dyDescent="0.25"/>
    <row r="6119" x14ac:dyDescent="0.25"/>
    <row r="6120" x14ac:dyDescent="0.25"/>
    <row r="6121" x14ac:dyDescent="0.25"/>
    <row r="6122" x14ac:dyDescent="0.25"/>
    <row r="6123" x14ac:dyDescent="0.25"/>
    <row r="6124" x14ac:dyDescent="0.25"/>
    <row r="6125" x14ac:dyDescent="0.25"/>
    <row r="6126" x14ac:dyDescent="0.25"/>
    <row r="6127" x14ac:dyDescent="0.25"/>
    <row r="6128" x14ac:dyDescent="0.25"/>
    <row r="6129" x14ac:dyDescent="0.25"/>
    <row r="6130" x14ac:dyDescent="0.25"/>
    <row r="6131" x14ac:dyDescent="0.25"/>
    <row r="6132" x14ac:dyDescent="0.25"/>
    <row r="6133" x14ac:dyDescent="0.25"/>
    <row r="6134" x14ac:dyDescent="0.25"/>
    <row r="6135" x14ac:dyDescent="0.25"/>
    <row r="6136" x14ac:dyDescent="0.25"/>
    <row r="6137" x14ac:dyDescent="0.25"/>
    <row r="6138" x14ac:dyDescent="0.25"/>
    <row r="6139" x14ac:dyDescent="0.25"/>
    <row r="6140" x14ac:dyDescent="0.25"/>
    <row r="6141" x14ac:dyDescent="0.25"/>
    <row r="6142" x14ac:dyDescent="0.25"/>
    <row r="6143" x14ac:dyDescent="0.25"/>
    <row r="6144" x14ac:dyDescent="0.25"/>
    <row r="6145" x14ac:dyDescent="0.25"/>
    <row r="6146" x14ac:dyDescent="0.25"/>
    <row r="6147" x14ac:dyDescent="0.25"/>
    <row r="6148" x14ac:dyDescent="0.25"/>
    <row r="6149" x14ac:dyDescent="0.25"/>
    <row r="6150" x14ac:dyDescent="0.25"/>
    <row r="6151" x14ac:dyDescent="0.25"/>
    <row r="6152" x14ac:dyDescent="0.25"/>
    <row r="6153" x14ac:dyDescent="0.25"/>
    <row r="6154" x14ac:dyDescent="0.25"/>
    <row r="6155" x14ac:dyDescent="0.25"/>
    <row r="6156" x14ac:dyDescent="0.25"/>
    <row r="6157" x14ac:dyDescent="0.25"/>
    <row r="6158" x14ac:dyDescent="0.25"/>
    <row r="6159" x14ac:dyDescent="0.25"/>
    <row r="6160" x14ac:dyDescent="0.25"/>
    <row r="6161" x14ac:dyDescent="0.25"/>
    <row r="6162" x14ac:dyDescent="0.25"/>
    <row r="6163" x14ac:dyDescent="0.25"/>
    <row r="6164" x14ac:dyDescent="0.25"/>
    <row r="6165" x14ac:dyDescent="0.25"/>
    <row r="6166" x14ac:dyDescent="0.25"/>
    <row r="6167" x14ac:dyDescent="0.25"/>
    <row r="6168" x14ac:dyDescent="0.25"/>
    <row r="6169" x14ac:dyDescent="0.25"/>
    <row r="6170" x14ac:dyDescent="0.25"/>
    <row r="6171" x14ac:dyDescent="0.25"/>
    <row r="6172" x14ac:dyDescent="0.25"/>
    <row r="6173" x14ac:dyDescent="0.25"/>
    <row r="6174" x14ac:dyDescent="0.25"/>
    <row r="6175" x14ac:dyDescent="0.25"/>
    <row r="6176" x14ac:dyDescent="0.25"/>
    <row r="6177" x14ac:dyDescent="0.25"/>
    <row r="6178" x14ac:dyDescent="0.25"/>
    <row r="6179" x14ac:dyDescent="0.25"/>
    <row r="6180" x14ac:dyDescent="0.25"/>
    <row r="6181" x14ac:dyDescent="0.25"/>
    <row r="6182" x14ac:dyDescent="0.25"/>
    <row r="6183" x14ac:dyDescent="0.25"/>
    <row r="6184" x14ac:dyDescent="0.25"/>
    <row r="6185" x14ac:dyDescent="0.25"/>
    <row r="6186" x14ac:dyDescent="0.25"/>
    <row r="6187" x14ac:dyDescent="0.25"/>
    <row r="6188" x14ac:dyDescent="0.25"/>
    <row r="6189" x14ac:dyDescent="0.25"/>
    <row r="6190" x14ac:dyDescent="0.25"/>
    <row r="6191" x14ac:dyDescent="0.25"/>
    <row r="6192" x14ac:dyDescent="0.25"/>
    <row r="6193" x14ac:dyDescent="0.25"/>
    <row r="6194" x14ac:dyDescent="0.25"/>
    <row r="6195" x14ac:dyDescent="0.25"/>
    <row r="6196" x14ac:dyDescent="0.25"/>
    <row r="6197" x14ac:dyDescent="0.25"/>
    <row r="6198" x14ac:dyDescent="0.25"/>
    <row r="6199" x14ac:dyDescent="0.25"/>
    <row r="6200" x14ac:dyDescent="0.25"/>
    <row r="6201" x14ac:dyDescent="0.25"/>
    <row r="6202" x14ac:dyDescent="0.25"/>
    <row r="6203" x14ac:dyDescent="0.25"/>
    <row r="6204" x14ac:dyDescent="0.25"/>
    <row r="6205" x14ac:dyDescent="0.25"/>
    <row r="6206" x14ac:dyDescent="0.25"/>
    <row r="6207" x14ac:dyDescent="0.25"/>
    <row r="6208" x14ac:dyDescent="0.25"/>
    <row r="6209" x14ac:dyDescent="0.25"/>
    <row r="6210" x14ac:dyDescent="0.25"/>
    <row r="6211" x14ac:dyDescent="0.25"/>
    <row r="6212" x14ac:dyDescent="0.25"/>
    <row r="6213" x14ac:dyDescent="0.25"/>
    <row r="6214" x14ac:dyDescent="0.25"/>
    <row r="6215" x14ac:dyDescent="0.25"/>
    <row r="6216" x14ac:dyDescent="0.25"/>
    <row r="6217" x14ac:dyDescent="0.25"/>
    <row r="6218" x14ac:dyDescent="0.25"/>
    <row r="6219" x14ac:dyDescent="0.25"/>
    <row r="6220" x14ac:dyDescent="0.25"/>
    <row r="6221" x14ac:dyDescent="0.25"/>
    <row r="6222" x14ac:dyDescent="0.25"/>
    <row r="6223" x14ac:dyDescent="0.25"/>
    <row r="6224" x14ac:dyDescent="0.25"/>
    <row r="6225" x14ac:dyDescent="0.25"/>
    <row r="6226" x14ac:dyDescent="0.25"/>
    <row r="6227" x14ac:dyDescent="0.25"/>
    <row r="6228" x14ac:dyDescent="0.25"/>
    <row r="6229" x14ac:dyDescent="0.25"/>
    <row r="6230" x14ac:dyDescent="0.25"/>
    <row r="6231" x14ac:dyDescent="0.25"/>
    <row r="6232" x14ac:dyDescent="0.25"/>
    <row r="6233" x14ac:dyDescent="0.25"/>
    <row r="6234" x14ac:dyDescent="0.25"/>
    <row r="6235" x14ac:dyDescent="0.25"/>
    <row r="6236" x14ac:dyDescent="0.25"/>
    <row r="6237" x14ac:dyDescent="0.25"/>
    <row r="6238" x14ac:dyDescent="0.25"/>
    <row r="6239" x14ac:dyDescent="0.25"/>
    <row r="6240" x14ac:dyDescent="0.25"/>
    <row r="6241" x14ac:dyDescent="0.25"/>
    <row r="6242" x14ac:dyDescent="0.25"/>
    <row r="6243" x14ac:dyDescent="0.25"/>
    <row r="6244" x14ac:dyDescent="0.25"/>
    <row r="6245" x14ac:dyDescent="0.25"/>
    <row r="6246" x14ac:dyDescent="0.25"/>
    <row r="6247" x14ac:dyDescent="0.25"/>
    <row r="6248" x14ac:dyDescent="0.25"/>
    <row r="6249" x14ac:dyDescent="0.25"/>
    <row r="6250" x14ac:dyDescent="0.25"/>
    <row r="6251" x14ac:dyDescent="0.25"/>
    <row r="6252" x14ac:dyDescent="0.25"/>
    <row r="6253" x14ac:dyDescent="0.25"/>
    <row r="6254" x14ac:dyDescent="0.25"/>
    <row r="6255" x14ac:dyDescent="0.25"/>
    <row r="6256" x14ac:dyDescent="0.25"/>
    <row r="6257" x14ac:dyDescent="0.25"/>
    <row r="6258" x14ac:dyDescent="0.25"/>
    <row r="6259" x14ac:dyDescent="0.25"/>
    <row r="6260" x14ac:dyDescent="0.25"/>
    <row r="6261" x14ac:dyDescent="0.25"/>
    <row r="6262" x14ac:dyDescent="0.25"/>
    <row r="6263" x14ac:dyDescent="0.25"/>
    <row r="6264" x14ac:dyDescent="0.25"/>
    <row r="6265" x14ac:dyDescent="0.25"/>
    <row r="6266" x14ac:dyDescent="0.25"/>
    <row r="6267" x14ac:dyDescent="0.25"/>
    <row r="6268" x14ac:dyDescent="0.25"/>
    <row r="6269" x14ac:dyDescent="0.25"/>
    <row r="6270" x14ac:dyDescent="0.25"/>
    <row r="6271" x14ac:dyDescent="0.25"/>
    <row r="6272" x14ac:dyDescent="0.25"/>
    <row r="6273" x14ac:dyDescent="0.25"/>
    <row r="6274" x14ac:dyDescent="0.25"/>
    <row r="6275" x14ac:dyDescent="0.25"/>
    <row r="6276" x14ac:dyDescent="0.25"/>
    <row r="6277" x14ac:dyDescent="0.25"/>
    <row r="6278" x14ac:dyDescent="0.25"/>
    <row r="6279" x14ac:dyDescent="0.25"/>
    <row r="6280" x14ac:dyDescent="0.25"/>
    <row r="6281" x14ac:dyDescent="0.25"/>
    <row r="6282" x14ac:dyDescent="0.25"/>
    <row r="6283" x14ac:dyDescent="0.25"/>
    <row r="6284" x14ac:dyDescent="0.25"/>
    <row r="6285" x14ac:dyDescent="0.25"/>
    <row r="6286" x14ac:dyDescent="0.25"/>
    <row r="6287" x14ac:dyDescent="0.25"/>
    <row r="6288" x14ac:dyDescent="0.25"/>
    <row r="6289" x14ac:dyDescent="0.25"/>
    <row r="6290" x14ac:dyDescent="0.25"/>
    <row r="6291" x14ac:dyDescent="0.25"/>
    <row r="6292" x14ac:dyDescent="0.25"/>
    <row r="6293" x14ac:dyDescent="0.25"/>
    <row r="6294" x14ac:dyDescent="0.25"/>
    <row r="6295" x14ac:dyDescent="0.25"/>
    <row r="6296" x14ac:dyDescent="0.25"/>
    <row r="6297" x14ac:dyDescent="0.25"/>
    <row r="6298" x14ac:dyDescent="0.25"/>
    <row r="6299" x14ac:dyDescent="0.25"/>
    <row r="6300" x14ac:dyDescent="0.25"/>
    <row r="6301" x14ac:dyDescent="0.25"/>
    <row r="6302" x14ac:dyDescent="0.25"/>
    <row r="6303" x14ac:dyDescent="0.25"/>
    <row r="6304" x14ac:dyDescent="0.25"/>
    <row r="6305" x14ac:dyDescent="0.25"/>
    <row r="6306" x14ac:dyDescent="0.25"/>
    <row r="6307" x14ac:dyDescent="0.25"/>
    <row r="6308" x14ac:dyDescent="0.25"/>
    <row r="6309" x14ac:dyDescent="0.25"/>
    <row r="6310" x14ac:dyDescent="0.25"/>
    <row r="6311" x14ac:dyDescent="0.25"/>
    <row r="6312" x14ac:dyDescent="0.25"/>
    <row r="6313" x14ac:dyDescent="0.25"/>
    <row r="6314" x14ac:dyDescent="0.25"/>
    <row r="6315" x14ac:dyDescent="0.25"/>
    <row r="6316" x14ac:dyDescent="0.25"/>
    <row r="6317" x14ac:dyDescent="0.25"/>
    <row r="6318" x14ac:dyDescent="0.25"/>
    <row r="6319" x14ac:dyDescent="0.25"/>
    <row r="6320" x14ac:dyDescent="0.25"/>
    <row r="6321" x14ac:dyDescent="0.25"/>
    <row r="6322" x14ac:dyDescent="0.25"/>
    <row r="6323" x14ac:dyDescent="0.25"/>
    <row r="6324" x14ac:dyDescent="0.25"/>
    <row r="6325" x14ac:dyDescent="0.25"/>
    <row r="6326" x14ac:dyDescent="0.25"/>
    <row r="6327" x14ac:dyDescent="0.25"/>
    <row r="6328" x14ac:dyDescent="0.25"/>
    <row r="6329" x14ac:dyDescent="0.25"/>
    <row r="6330" x14ac:dyDescent="0.25"/>
    <row r="6331" x14ac:dyDescent="0.25"/>
    <row r="6332" x14ac:dyDescent="0.25"/>
    <row r="6333" x14ac:dyDescent="0.25"/>
    <row r="6334" x14ac:dyDescent="0.25"/>
    <row r="6335" x14ac:dyDescent="0.25"/>
    <row r="6336" x14ac:dyDescent="0.25"/>
    <row r="6337" x14ac:dyDescent="0.25"/>
    <row r="6338" x14ac:dyDescent="0.25"/>
    <row r="6339" x14ac:dyDescent="0.25"/>
    <row r="6340" x14ac:dyDescent="0.25"/>
    <row r="6341" x14ac:dyDescent="0.25"/>
    <row r="6342" x14ac:dyDescent="0.25"/>
    <row r="6343" x14ac:dyDescent="0.25"/>
    <row r="6344" x14ac:dyDescent="0.25"/>
    <row r="6345" x14ac:dyDescent="0.25"/>
    <row r="6346" x14ac:dyDescent="0.25"/>
    <row r="6347" x14ac:dyDescent="0.25"/>
    <row r="6348" x14ac:dyDescent="0.25"/>
    <row r="6349" x14ac:dyDescent="0.25"/>
    <row r="6350" x14ac:dyDescent="0.25"/>
    <row r="6351" x14ac:dyDescent="0.25"/>
    <row r="6352" x14ac:dyDescent="0.25"/>
    <row r="6353" x14ac:dyDescent="0.25"/>
    <row r="6354" x14ac:dyDescent="0.25"/>
    <row r="6355" x14ac:dyDescent="0.25"/>
    <row r="6356" x14ac:dyDescent="0.25"/>
    <row r="6357" x14ac:dyDescent="0.25"/>
    <row r="6358" x14ac:dyDescent="0.25"/>
    <row r="6359" x14ac:dyDescent="0.25"/>
    <row r="6360" x14ac:dyDescent="0.25"/>
    <row r="6361" x14ac:dyDescent="0.25"/>
    <row r="6362" x14ac:dyDescent="0.25"/>
    <row r="6363" x14ac:dyDescent="0.25"/>
    <row r="6364" x14ac:dyDescent="0.25"/>
    <row r="6365" x14ac:dyDescent="0.25"/>
    <row r="6366" x14ac:dyDescent="0.25"/>
    <row r="6367" x14ac:dyDescent="0.25"/>
    <row r="6368" x14ac:dyDescent="0.25"/>
    <row r="6369" x14ac:dyDescent="0.25"/>
    <row r="6370" x14ac:dyDescent="0.25"/>
    <row r="6371" x14ac:dyDescent="0.25"/>
    <row r="6372" x14ac:dyDescent="0.25"/>
    <row r="6373" x14ac:dyDescent="0.25"/>
    <row r="6374" x14ac:dyDescent="0.25"/>
    <row r="6375" x14ac:dyDescent="0.25"/>
    <row r="6376" x14ac:dyDescent="0.25"/>
    <row r="6377" x14ac:dyDescent="0.25"/>
    <row r="6378" x14ac:dyDescent="0.25"/>
    <row r="6379" x14ac:dyDescent="0.25"/>
    <row r="6380" x14ac:dyDescent="0.25"/>
    <row r="6381" x14ac:dyDescent="0.25"/>
    <row r="6382" x14ac:dyDescent="0.25"/>
    <row r="6383" x14ac:dyDescent="0.25"/>
    <row r="6384" x14ac:dyDescent="0.25"/>
    <row r="6385" x14ac:dyDescent="0.25"/>
    <row r="6386" x14ac:dyDescent="0.25"/>
    <row r="6387" x14ac:dyDescent="0.25"/>
    <row r="6388" x14ac:dyDescent="0.25"/>
    <row r="6389" x14ac:dyDescent="0.25"/>
    <row r="6390" x14ac:dyDescent="0.25"/>
    <row r="6391" x14ac:dyDescent="0.25"/>
    <row r="6392" x14ac:dyDescent="0.25"/>
    <row r="6393" x14ac:dyDescent="0.25"/>
    <row r="6394" x14ac:dyDescent="0.25"/>
    <row r="6395" x14ac:dyDescent="0.25"/>
    <row r="6396" x14ac:dyDescent="0.25"/>
    <row r="6397" x14ac:dyDescent="0.25"/>
    <row r="6398" x14ac:dyDescent="0.25"/>
    <row r="6399" x14ac:dyDescent="0.25"/>
    <row r="6400" x14ac:dyDescent="0.25"/>
    <row r="6401" x14ac:dyDescent="0.25"/>
    <row r="6402" x14ac:dyDescent="0.25"/>
    <row r="6403" x14ac:dyDescent="0.25"/>
    <row r="6404" x14ac:dyDescent="0.25"/>
    <row r="6405" x14ac:dyDescent="0.25"/>
    <row r="6406" x14ac:dyDescent="0.25"/>
    <row r="6407" x14ac:dyDescent="0.25"/>
    <row r="6408" x14ac:dyDescent="0.25"/>
    <row r="6409" x14ac:dyDescent="0.25"/>
    <row r="6410" x14ac:dyDescent="0.25"/>
    <row r="6411" x14ac:dyDescent="0.25"/>
    <row r="6412" x14ac:dyDescent="0.25"/>
    <row r="6413" x14ac:dyDescent="0.25"/>
    <row r="6414" x14ac:dyDescent="0.25"/>
    <row r="6415" x14ac:dyDescent="0.25"/>
    <row r="6416" x14ac:dyDescent="0.25"/>
    <row r="6417" x14ac:dyDescent="0.25"/>
    <row r="6418" x14ac:dyDescent="0.25"/>
    <row r="6419" x14ac:dyDescent="0.25"/>
    <row r="6420" x14ac:dyDescent="0.25"/>
    <row r="6421" x14ac:dyDescent="0.25"/>
    <row r="6422" x14ac:dyDescent="0.25"/>
    <row r="6423" x14ac:dyDescent="0.25"/>
    <row r="6424" x14ac:dyDescent="0.25"/>
    <row r="6425" x14ac:dyDescent="0.25"/>
    <row r="6426" x14ac:dyDescent="0.25"/>
    <row r="6427" x14ac:dyDescent="0.25"/>
    <row r="6428" x14ac:dyDescent="0.25"/>
    <row r="6429" x14ac:dyDescent="0.25"/>
    <row r="6430" x14ac:dyDescent="0.25"/>
    <row r="6431" x14ac:dyDescent="0.25"/>
    <row r="6432" x14ac:dyDescent="0.25"/>
    <row r="6433" x14ac:dyDescent="0.25"/>
    <row r="6434" x14ac:dyDescent="0.25"/>
    <row r="6435" x14ac:dyDescent="0.25"/>
    <row r="6436" x14ac:dyDescent="0.25"/>
    <row r="6437" x14ac:dyDescent="0.25"/>
    <row r="6438" x14ac:dyDescent="0.25"/>
    <row r="6439" x14ac:dyDescent="0.25"/>
    <row r="6440" x14ac:dyDescent="0.25"/>
    <row r="6441" x14ac:dyDescent="0.25"/>
    <row r="6442" x14ac:dyDescent="0.25"/>
    <row r="6443" x14ac:dyDescent="0.25"/>
    <row r="6444" x14ac:dyDescent="0.25"/>
    <row r="6445" x14ac:dyDescent="0.25"/>
    <row r="6446" x14ac:dyDescent="0.25"/>
    <row r="6447" x14ac:dyDescent="0.25"/>
    <row r="6448" x14ac:dyDescent="0.25"/>
    <row r="6449" x14ac:dyDescent="0.25"/>
    <row r="6450" x14ac:dyDescent="0.25"/>
    <row r="6451" x14ac:dyDescent="0.25"/>
    <row r="6452" x14ac:dyDescent="0.25"/>
    <row r="6453" x14ac:dyDescent="0.25"/>
    <row r="6454" x14ac:dyDescent="0.25"/>
    <row r="6455" x14ac:dyDescent="0.25"/>
    <row r="6456" x14ac:dyDescent="0.25"/>
    <row r="6457" x14ac:dyDescent="0.25"/>
    <row r="6458" x14ac:dyDescent="0.25"/>
    <row r="6459" x14ac:dyDescent="0.25"/>
    <row r="6460" x14ac:dyDescent="0.25"/>
    <row r="6461" x14ac:dyDescent="0.25"/>
    <row r="6462" x14ac:dyDescent="0.25"/>
    <row r="6463" x14ac:dyDescent="0.25"/>
    <row r="6464" x14ac:dyDescent="0.25"/>
    <row r="6465" x14ac:dyDescent="0.25"/>
    <row r="6466" x14ac:dyDescent="0.25"/>
    <row r="6467" x14ac:dyDescent="0.25"/>
    <row r="6468" x14ac:dyDescent="0.25"/>
    <row r="6469" x14ac:dyDescent="0.25"/>
    <row r="6470" x14ac:dyDescent="0.25"/>
    <row r="6471" x14ac:dyDescent="0.25"/>
    <row r="6472" x14ac:dyDescent="0.25"/>
    <row r="6473" x14ac:dyDescent="0.25"/>
    <row r="6474" x14ac:dyDescent="0.25"/>
    <row r="6475" x14ac:dyDescent="0.25"/>
    <row r="6476" x14ac:dyDescent="0.25"/>
    <row r="6477" x14ac:dyDescent="0.25"/>
    <row r="6478" x14ac:dyDescent="0.25"/>
    <row r="6479" x14ac:dyDescent="0.25"/>
    <row r="6480" x14ac:dyDescent="0.25"/>
    <row r="6481" x14ac:dyDescent="0.25"/>
    <row r="6482" x14ac:dyDescent="0.25"/>
    <row r="6483" x14ac:dyDescent="0.25"/>
    <row r="6484" x14ac:dyDescent="0.25"/>
    <row r="6485" x14ac:dyDescent="0.25"/>
    <row r="6486" x14ac:dyDescent="0.25"/>
    <row r="6487" x14ac:dyDescent="0.25"/>
    <row r="6488" x14ac:dyDescent="0.25"/>
    <row r="6489" x14ac:dyDescent="0.25"/>
    <row r="6490" x14ac:dyDescent="0.25"/>
    <row r="6491" x14ac:dyDescent="0.25"/>
    <row r="6492" x14ac:dyDescent="0.25"/>
    <row r="6493" x14ac:dyDescent="0.25"/>
    <row r="6494" x14ac:dyDescent="0.25"/>
    <row r="6495" x14ac:dyDescent="0.25"/>
    <row r="6496" x14ac:dyDescent="0.25"/>
    <row r="6497" x14ac:dyDescent="0.25"/>
    <row r="6498" x14ac:dyDescent="0.25"/>
    <row r="6499" x14ac:dyDescent="0.25"/>
    <row r="6500" x14ac:dyDescent="0.25"/>
    <row r="6501" x14ac:dyDescent="0.25"/>
    <row r="6502" x14ac:dyDescent="0.25"/>
    <row r="6503" x14ac:dyDescent="0.25"/>
    <row r="6504" x14ac:dyDescent="0.25"/>
    <row r="6505" x14ac:dyDescent="0.25"/>
    <row r="6506" x14ac:dyDescent="0.25"/>
    <row r="6507" x14ac:dyDescent="0.25"/>
    <row r="6508" x14ac:dyDescent="0.25"/>
    <row r="6509" x14ac:dyDescent="0.25"/>
    <row r="6510" x14ac:dyDescent="0.25"/>
    <row r="6511" x14ac:dyDescent="0.25"/>
    <row r="6512" x14ac:dyDescent="0.25"/>
    <row r="6513" x14ac:dyDescent="0.25"/>
    <row r="6514" x14ac:dyDescent="0.25"/>
    <row r="6515" x14ac:dyDescent="0.25"/>
    <row r="6516" x14ac:dyDescent="0.25"/>
    <row r="6517" x14ac:dyDescent="0.25"/>
    <row r="6518" x14ac:dyDescent="0.25"/>
    <row r="6519" x14ac:dyDescent="0.25"/>
    <row r="6520" x14ac:dyDescent="0.25"/>
    <row r="6521" x14ac:dyDescent="0.25"/>
    <row r="6522" x14ac:dyDescent="0.25"/>
    <row r="6523" x14ac:dyDescent="0.25"/>
    <row r="6524" x14ac:dyDescent="0.25"/>
    <row r="6525" x14ac:dyDescent="0.25"/>
    <row r="6526" x14ac:dyDescent="0.25"/>
    <row r="6527" x14ac:dyDescent="0.25"/>
    <row r="6528" x14ac:dyDescent="0.25"/>
    <row r="6529" x14ac:dyDescent="0.25"/>
    <row r="6530" x14ac:dyDescent="0.25"/>
    <row r="6531" x14ac:dyDescent="0.25"/>
    <row r="6532" x14ac:dyDescent="0.25"/>
    <row r="6533" x14ac:dyDescent="0.25"/>
    <row r="6534" x14ac:dyDescent="0.25"/>
    <row r="6535" x14ac:dyDescent="0.25"/>
    <row r="6536" x14ac:dyDescent="0.25"/>
    <row r="6537" x14ac:dyDescent="0.25"/>
    <row r="6538" x14ac:dyDescent="0.25"/>
    <row r="6539" x14ac:dyDescent="0.25"/>
    <row r="6540" x14ac:dyDescent="0.25"/>
    <row r="6541" x14ac:dyDescent="0.25"/>
    <row r="6542" x14ac:dyDescent="0.25"/>
    <row r="6543" x14ac:dyDescent="0.25"/>
    <row r="6544" x14ac:dyDescent="0.25"/>
    <row r="6545" x14ac:dyDescent="0.25"/>
    <row r="6546" x14ac:dyDescent="0.25"/>
    <row r="6547" x14ac:dyDescent="0.25"/>
    <row r="6548" x14ac:dyDescent="0.25"/>
    <row r="6549" x14ac:dyDescent="0.25"/>
    <row r="6550" x14ac:dyDescent="0.25"/>
    <row r="6551" x14ac:dyDescent="0.25"/>
    <row r="6552" x14ac:dyDescent="0.25"/>
    <row r="6553" x14ac:dyDescent="0.25"/>
    <row r="6554" x14ac:dyDescent="0.25"/>
    <row r="6555" x14ac:dyDescent="0.25"/>
    <row r="6556" x14ac:dyDescent="0.25"/>
    <row r="6557" x14ac:dyDescent="0.25"/>
    <row r="6558" x14ac:dyDescent="0.25"/>
    <row r="6559" x14ac:dyDescent="0.25"/>
    <row r="6560" x14ac:dyDescent="0.25"/>
    <row r="6561" x14ac:dyDescent="0.25"/>
    <row r="6562" x14ac:dyDescent="0.25"/>
    <row r="6563" x14ac:dyDescent="0.25"/>
    <row r="6564" x14ac:dyDescent="0.25"/>
    <row r="6565" x14ac:dyDescent="0.25"/>
    <row r="6566" x14ac:dyDescent="0.25"/>
    <row r="6567" x14ac:dyDescent="0.25"/>
    <row r="6568" x14ac:dyDescent="0.25"/>
    <row r="6569" x14ac:dyDescent="0.25"/>
    <row r="6570" x14ac:dyDescent="0.25"/>
    <row r="6571" x14ac:dyDescent="0.25"/>
    <row r="6572" x14ac:dyDescent="0.25"/>
    <row r="6573" x14ac:dyDescent="0.25"/>
    <row r="6574" x14ac:dyDescent="0.25"/>
    <row r="6575" x14ac:dyDescent="0.25"/>
    <row r="6576" x14ac:dyDescent="0.25"/>
    <row r="6577" x14ac:dyDescent="0.25"/>
    <row r="6578" x14ac:dyDescent="0.25"/>
    <row r="6579" x14ac:dyDescent="0.25"/>
    <row r="6580" x14ac:dyDescent="0.25"/>
    <row r="6581" x14ac:dyDescent="0.25"/>
    <row r="6582" x14ac:dyDescent="0.25"/>
    <row r="6583" x14ac:dyDescent="0.25"/>
    <row r="6584" x14ac:dyDescent="0.25"/>
    <row r="6585" x14ac:dyDescent="0.25"/>
    <row r="6586" x14ac:dyDescent="0.25"/>
    <row r="6587" x14ac:dyDescent="0.25"/>
    <row r="6588" x14ac:dyDescent="0.25"/>
    <row r="6589" x14ac:dyDescent="0.25"/>
    <row r="6590" x14ac:dyDescent="0.25"/>
    <row r="6591" x14ac:dyDescent="0.25"/>
    <row r="6592" x14ac:dyDescent="0.25"/>
    <row r="6593" x14ac:dyDescent="0.25"/>
    <row r="6594" x14ac:dyDescent="0.25"/>
    <row r="6595" x14ac:dyDescent="0.25"/>
    <row r="6596" x14ac:dyDescent="0.25"/>
    <row r="6597" x14ac:dyDescent="0.25"/>
    <row r="6598" x14ac:dyDescent="0.25"/>
    <row r="6599" x14ac:dyDescent="0.25"/>
    <row r="6600" x14ac:dyDescent="0.25"/>
    <row r="6601" x14ac:dyDescent="0.25"/>
    <row r="6602" x14ac:dyDescent="0.25"/>
    <row r="6603" x14ac:dyDescent="0.25"/>
    <row r="6604" x14ac:dyDescent="0.25"/>
    <row r="6605" x14ac:dyDescent="0.25"/>
    <row r="6606" x14ac:dyDescent="0.25"/>
    <row r="6607" x14ac:dyDescent="0.25"/>
    <row r="6608" x14ac:dyDescent="0.25"/>
    <row r="6609" x14ac:dyDescent="0.25"/>
    <row r="6610" x14ac:dyDescent="0.25"/>
    <row r="6611" x14ac:dyDescent="0.25"/>
    <row r="6612" x14ac:dyDescent="0.25"/>
    <row r="6613" x14ac:dyDescent="0.25"/>
    <row r="6614" x14ac:dyDescent="0.25"/>
    <row r="6615" x14ac:dyDescent="0.25"/>
    <row r="6616" x14ac:dyDescent="0.25"/>
    <row r="6617" x14ac:dyDescent="0.25"/>
    <row r="6618" x14ac:dyDescent="0.25"/>
    <row r="6619" x14ac:dyDescent="0.25"/>
    <row r="6620" x14ac:dyDescent="0.25"/>
    <row r="6621" x14ac:dyDescent="0.25"/>
    <row r="6622" x14ac:dyDescent="0.25"/>
    <row r="6623" x14ac:dyDescent="0.25"/>
    <row r="6624" x14ac:dyDescent="0.25"/>
    <row r="6625" x14ac:dyDescent="0.25"/>
    <row r="6626" x14ac:dyDescent="0.25"/>
    <row r="6627" x14ac:dyDescent="0.25"/>
    <row r="6628" x14ac:dyDescent="0.25"/>
    <row r="6629" x14ac:dyDescent="0.25"/>
    <row r="6630" x14ac:dyDescent="0.25"/>
    <row r="6631" x14ac:dyDescent="0.25"/>
    <row r="6632" x14ac:dyDescent="0.25"/>
    <row r="6633" x14ac:dyDescent="0.25"/>
    <row r="6634" x14ac:dyDescent="0.25"/>
    <row r="6635" x14ac:dyDescent="0.25"/>
    <row r="6636" x14ac:dyDescent="0.25"/>
    <row r="6637" x14ac:dyDescent="0.25"/>
    <row r="6638" x14ac:dyDescent="0.25"/>
    <row r="6639" x14ac:dyDescent="0.25"/>
    <row r="6640" x14ac:dyDescent="0.25"/>
    <row r="6641" x14ac:dyDescent="0.25"/>
    <row r="6642" x14ac:dyDescent="0.25"/>
    <row r="6643" x14ac:dyDescent="0.25"/>
    <row r="6644" x14ac:dyDescent="0.25"/>
    <row r="6645" x14ac:dyDescent="0.25"/>
    <row r="6646" x14ac:dyDescent="0.25"/>
    <row r="6647" x14ac:dyDescent="0.25"/>
    <row r="6648" x14ac:dyDescent="0.25"/>
    <row r="6649" x14ac:dyDescent="0.25"/>
    <row r="6650" x14ac:dyDescent="0.25"/>
    <row r="6651" x14ac:dyDescent="0.25"/>
    <row r="6652" x14ac:dyDescent="0.25"/>
    <row r="6653" x14ac:dyDescent="0.25"/>
    <row r="6654" x14ac:dyDescent="0.25"/>
    <row r="6655" x14ac:dyDescent="0.25"/>
    <row r="6656" x14ac:dyDescent="0.25"/>
    <row r="6657" x14ac:dyDescent="0.25"/>
    <row r="6658" x14ac:dyDescent="0.25"/>
    <row r="6659" x14ac:dyDescent="0.25"/>
    <row r="6660" x14ac:dyDescent="0.25"/>
    <row r="6661" x14ac:dyDescent="0.25"/>
    <row r="6662" x14ac:dyDescent="0.25"/>
    <row r="6663" x14ac:dyDescent="0.25"/>
    <row r="6664" x14ac:dyDescent="0.25"/>
    <row r="6665" x14ac:dyDescent="0.25"/>
    <row r="6666" x14ac:dyDescent="0.25"/>
    <row r="6667" x14ac:dyDescent="0.25"/>
    <row r="6668" x14ac:dyDescent="0.25"/>
    <row r="6669" x14ac:dyDescent="0.25"/>
    <row r="6670" x14ac:dyDescent="0.25"/>
    <row r="6671" x14ac:dyDescent="0.25"/>
    <row r="6672" x14ac:dyDescent="0.25"/>
    <row r="6673" x14ac:dyDescent="0.25"/>
    <row r="6674" x14ac:dyDescent="0.25"/>
    <row r="6675" x14ac:dyDescent="0.25"/>
    <row r="6676" x14ac:dyDescent="0.25"/>
    <row r="6677" x14ac:dyDescent="0.25"/>
    <row r="6678" x14ac:dyDescent="0.25"/>
    <row r="6679" x14ac:dyDescent="0.25"/>
    <row r="6680" x14ac:dyDescent="0.25"/>
    <row r="6681" x14ac:dyDescent="0.25"/>
    <row r="6682" x14ac:dyDescent="0.25"/>
    <row r="6683" x14ac:dyDescent="0.25"/>
    <row r="6684" x14ac:dyDescent="0.25"/>
    <row r="6685" x14ac:dyDescent="0.25"/>
    <row r="6686" x14ac:dyDescent="0.25"/>
    <row r="6687" x14ac:dyDescent="0.25"/>
    <row r="6688" x14ac:dyDescent="0.25"/>
    <row r="6689" x14ac:dyDescent="0.25"/>
    <row r="6690" x14ac:dyDescent="0.25"/>
    <row r="6691" x14ac:dyDescent="0.25"/>
    <row r="6692" x14ac:dyDescent="0.25"/>
    <row r="6693" x14ac:dyDescent="0.25"/>
    <row r="6694" x14ac:dyDescent="0.25"/>
    <row r="6695" x14ac:dyDescent="0.25"/>
    <row r="6696" x14ac:dyDescent="0.25"/>
    <row r="6697" x14ac:dyDescent="0.25"/>
    <row r="6698" x14ac:dyDescent="0.25"/>
    <row r="6699" x14ac:dyDescent="0.25"/>
    <row r="6700" x14ac:dyDescent="0.25"/>
    <row r="6701" x14ac:dyDescent="0.25"/>
    <row r="6702" x14ac:dyDescent="0.25"/>
    <row r="6703" x14ac:dyDescent="0.25"/>
    <row r="6704" x14ac:dyDescent="0.25"/>
    <row r="6705" x14ac:dyDescent="0.25"/>
    <row r="6706" x14ac:dyDescent="0.25"/>
    <row r="6707" x14ac:dyDescent="0.25"/>
    <row r="6708" x14ac:dyDescent="0.25"/>
    <row r="6709" x14ac:dyDescent="0.25"/>
    <row r="6710" x14ac:dyDescent="0.25"/>
    <row r="6711" x14ac:dyDescent="0.25"/>
    <row r="6712" x14ac:dyDescent="0.25"/>
    <row r="6713" x14ac:dyDescent="0.25"/>
    <row r="6714" x14ac:dyDescent="0.25"/>
    <row r="6715" x14ac:dyDescent="0.25"/>
    <row r="6716" x14ac:dyDescent="0.25"/>
    <row r="6717" x14ac:dyDescent="0.25"/>
    <row r="6718" x14ac:dyDescent="0.25"/>
    <row r="6719" x14ac:dyDescent="0.25"/>
    <row r="6720" x14ac:dyDescent="0.25"/>
    <row r="6721" x14ac:dyDescent="0.25"/>
    <row r="6722" x14ac:dyDescent="0.25"/>
    <row r="6723" x14ac:dyDescent="0.25"/>
    <row r="6724" x14ac:dyDescent="0.25"/>
    <row r="6725" x14ac:dyDescent="0.25"/>
    <row r="6726" x14ac:dyDescent="0.25"/>
    <row r="6727" x14ac:dyDescent="0.25"/>
    <row r="6728" x14ac:dyDescent="0.25"/>
    <row r="6729" x14ac:dyDescent="0.25"/>
    <row r="6730" x14ac:dyDescent="0.25"/>
    <row r="6731" x14ac:dyDescent="0.25"/>
    <row r="6732" x14ac:dyDescent="0.25"/>
    <row r="6733" x14ac:dyDescent="0.25"/>
    <row r="6734" x14ac:dyDescent="0.25"/>
    <row r="6735" x14ac:dyDescent="0.25"/>
    <row r="6736" x14ac:dyDescent="0.25"/>
    <row r="6737" x14ac:dyDescent="0.25"/>
    <row r="6738" x14ac:dyDescent="0.25"/>
    <row r="6739" x14ac:dyDescent="0.25"/>
    <row r="6740" x14ac:dyDescent="0.25"/>
    <row r="6741" x14ac:dyDescent="0.25"/>
    <row r="6742" x14ac:dyDescent="0.25"/>
    <row r="6743" x14ac:dyDescent="0.25"/>
    <row r="6744" x14ac:dyDescent="0.25"/>
    <row r="6745" x14ac:dyDescent="0.25"/>
    <row r="6746" x14ac:dyDescent="0.25"/>
    <row r="6747" x14ac:dyDescent="0.25"/>
    <row r="6748" x14ac:dyDescent="0.25"/>
    <row r="6749" x14ac:dyDescent="0.25"/>
    <row r="6750" x14ac:dyDescent="0.25"/>
    <row r="6751" x14ac:dyDescent="0.25"/>
    <row r="6752" x14ac:dyDescent="0.25"/>
    <row r="6753" x14ac:dyDescent="0.25"/>
    <row r="6754" x14ac:dyDescent="0.25"/>
    <row r="6755" x14ac:dyDescent="0.25"/>
    <row r="6756" x14ac:dyDescent="0.25"/>
    <row r="6757" x14ac:dyDescent="0.25"/>
    <row r="6758" x14ac:dyDescent="0.25"/>
    <row r="6759" x14ac:dyDescent="0.25"/>
    <row r="6760" x14ac:dyDescent="0.25"/>
    <row r="6761" x14ac:dyDescent="0.25"/>
    <row r="6762" x14ac:dyDescent="0.25"/>
    <row r="6763" x14ac:dyDescent="0.25"/>
    <row r="6764" x14ac:dyDescent="0.25"/>
    <row r="6765" x14ac:dyDescent="0.25"/>
    <row r="6766" x14ac:dyDescent="0.25"/>
    <row r="6767" x14ac:dyDescent="0.25"/>
    <row r="6768" x14ac:dyDescent="0.25"/>
    <row r="6769" x14ac:dyDescent="0.25"/>
    <row r="6770" x14ac:dyDescent="0.25"/>
    <row r="6771" x14ac:dyDescent="0.25"/>
    <row r="6772" x14ac:dyDescent="0.25"/>
    <row r="6773" x14ac:dyDescent="0.25"/>
    <row r="6774" x14ac:dyDescent="0.25"/>
    <row r="6775" x14ac:dyDescent="0.25"/>
    <row r="6776" x14ac:dyDescent="0.25"/>
    <row r="6777" x14ac:dyDescent="0.25"/>
    <row r="6778" x14ac:dyDescent="0.25"/>
    <row r="6779" x14ac:dyDescent="0.25"/>
    <row r="6780" x14ac:dyDescent="0.25"/>
    <row r="6781" x14ac:dyDescent="0.25"/>
    <row r="6782" x14ac:dyDescent="0.25"/>
    <row r="6783" x14ac:dyDescent="0.25"/>
    <row r="6784" x14ac:dyDescent="0.25"/>
    <row r="6785" x14ac:dyDescent="0.25"/>
    <row r="6786" x14ac:dyDescent="0.25"/>
    <row r="6787" x14ac:dyDescent="0.25"/>
    <row r="6788" x14ac:dyDescent="0.25"/>
    <row r="6789" x14ac:dyDescent="0.25"/>
    <row r="6790" x14ac:dyDescent="0.25"/>
    <row r="6791" x14ac:dyDescent="0.25"/>
    <row r="6792" x14ac:dyDescent="0.25"/>
    <row r="6793" x14ac:dyDescent="0.25"/>
    <row r="6794" x14ac:dyDescent="0.25"/>
    <row r="6795" x14ac:dyDescent="0.25"/>
    <row r="6796" x14ac:dyDescent="0.25"/>
    <row r="6797" x14ac:dyDescent="0.25"/>
    <row r="6798" x14ac:dyDescent="0.25"/>
    <row r="6799" x14ac:dyDescent="0.25"/>
    <row r="6800" x14ac:dyDescent="0.25"/>
    <row r="6801" x14ac:dyDescent="0.25"/>
    <row r="6802" x14ac:dyDescent="0.25"/>
    <row r="6803" x14ac:dyDescent="0.25"/>
    <row r="6804" x14ac:dyDescent="0.25"/>
    <row r="6805" x14ac:dyDescent="0.25"/>
    <row r="6806" x14ac:dyDescent="0.25"/>
    <row r="6807" x14ac:dyDescent="0.25"/>
    <row r="6808" x14ac:dyDescent="0.25"/>
    <row r="6809" x14ac:dyDescent="0.25"/>
    <row r="6810" x14ac:dyDescent="0.25"/>
    <row r="6811" x14ac:dyDescent="0.25"/>
    <row r="6812" x14ac:dyDescent="0.25"/>
    <row r="6813" x14ac:dyDescent="0.25"/>
    <row r="6814" x14ac:dyDescent="0.25"/>
    <row r="6815" x14ac:dyDescent="0.25"/>
    <row r="6816" x14ac:dyDescent="0.25"/>
    <row r="6817" x14ac:dyDescent="0.25"/>
    <row r="6818" x14ac:dyDescent="0.25"/>
    <row r="6819" x14ac:dyDescent="0.25"/>
    <row r="6820" x14ac:dyDescent="0.25"/>
    <row r="6821" x14ac:dyDescent="0.25"/>
    <row r="6822" x14ac:dyDescent="0.25"/>
    <row r="6823" x14ac:dyDescent="0.25"/>
    <row r="6824" x14ac:dyDescent="0.25"/>
    <row r="6825" x14ac:dyDescent="0.25"/>
    <row r="6826" x14ac:dyDescent="0.25"/>
    <row r="6827" x14ac:dyDescent="0.25"/>
    <row r="6828" x14ac:dyDescent="0.25"/>
    <row r="6829" x14ac:dyDescent="0.25"/>
    <row r="6830" x14ac:dyDescent="0.25"/>
    <row r="6831" x14ac:dyDescent="0.25"/>
    <row r="6832" x14ac:dyDescent="0.25"/>
    <row r="6833" x14ac:dyDescent="0.25"/>
    <row r="6834" x14ac:dyDescent="0.25"/>
    <row r="6835" x14ac:dyDescent="0.25"/>
    <row r="6836" x14ac:dyDescent="0.25"/>
    <row r="6837" x14ac:dyDescent="0.25"/>
    <row r="6838" x14ac:dyDescent="0.25"/>
    <row r="6839" x14ac:dyDescent="0.25"/>
    <row r="6840" x14ac:dyDescent="0.25"/>
    <row r="6841" x14ac:dyDescent="0.25"/>
    <row r="6842" x14ac:dyDescent="0.25"/>
    <row r="6843" x14ac:dyDescent="0.25"/>
    <row r="6844" x14ac:dyDescent="0.25"/>
    <row r="6845" x14ac:dyDescent="0.25"/>
    <row r="6846" x14ac:dyDescent="0.25"/>
    <row r="6847" x14ac:dyDescent="0.25"/>
    <row r="6848" x14ac:dyDescent="0.25"/>
    <row r="6849" x14ac:dyDescent="0.25"/>
    <row r="6850" x14ac:dyDescent="0.25"/>
    <row r="6851" x14ac:dyDescent="0.25"/>
    <row r="6852" x14ac:dyDescent="0.25"/>
    <row r="6853" x14ac:dyDescent="0.25"/>
    <row r="6854" x14ac:dyDescent="0.25"/>
    <row r="6855" x14ac:dyDescent="0.25"/>
    <row r="6856" x14ac:dyDescent="0.25"/>
    <row r="6857" x14ac:dyDescent="0.25"/>
    <row r="6858" x14ac:dyDescent="0.25"/>
    <row r="6859" x14ac:dyDescent="0.25"/>
    <row r="6860" x14ac:dyDescent="0.25"/>
    <row r="6861" x14ac:dyDescent="0.25"/>
    <row r="6862" x14ac:dyDescent="0.25"/>
    <row r="6863" x14ac:dyDescent="0.25"/>
    <row r="6864" x14ac:dyDescent="0.25"/>
    <row r="6865" x14ac:dyDescent="0.25"/>
    <row r="6866" x14ac:dyDescent="0.25"/>
    <row r="6867" x14ac:dyDescent="0.25"/>
    <row r="6868" x14ac:dyDescent="0.25"/>
    <row r="6869" x14ac:dyDescent="0.25"/>
    <row r="6870" x14ac:dyDescent="0.25"/>
    <row r="6871" x14ac:dyDescent="0.25"/>
    <row r="6872" x14ac:dyDescent="0.25"/>
    <row r="6873" x14ac:dyDescent="0.25"/>
    <row r="6874" x14ac:dyDescent="0.25"/>
    <row r="6875" x14ac:dyDescent="0.25"/>
    <row r="6876" x14ac:dyDescent="0.25"/>
    <row r="6877" x14ac:dyDescent="0.25"/>
    <row r="6878" x14ac:dyDescent="0.25"/>
    <row r="6879" x14ac:dyDescent="0.25"/>
    <row r="6880" x14ac:dyDescent="0.25"/>
    <row r="6881" x14ac:dyDescent="0.25"/>
    <row r="6882" x14ac:dyDescent="0.25"/>
    <row r="6883" x14ac:dyDescent="0.25"/>
    <row r="6884" x14ac:dyDescent="0.25"/>
    <row r="6885" x14ac:dyDescent="0.25"/>
    <row r="6886" x14ac:dyDescent="0.25"/>
    <row r="6887" x14ac:dyDescent="0.25"/>
    <row r="6888" x14ac:dyDescent="0.25"/>
    <row r="6889" x14ac:dyDescent="0.25"/>
    <row r="6890" x14ac:dyDescent="0.25"/>
    <row r="6891" x14ac:dyDescent="0.25"/>
    <row r="6892" x14ac:dyDescent="0.25"/>
    <row r="6893" x14ac:dyDescent="0.25"/>
    <row r="6894" x14ac:dyDescent="0.25"/>
    <row r="6895" x14ac:dyDescent="0.25"/>
    <row r="6896" x14ac:dyDescent="0.25"/>
    <row r="6897" x14ac:dyDescent="0.25"/>
    <row r="6898" x14ac:dyDescent="0.25"/>
    <row r="6899" x14ac:dyDescent="0.25"/>
    <row r="6900" x14ac:dyDescent="0.25"/>
    <row r="6901" x14ac:dyDescent="0.25"/>
    <row r="6902" x14ac:dyDescent="0.25"/>
    <row r="6903" x14ac:dyDescent="0.25"/>
    <row r="6904" x14ac:dyDescent="0.25"/>
    <row r="6905" x14ac:dyDescent="0.25"/>
    <row r="6906" x14ac:dyDescent="0.25"/>
    <row r="6907" x14ac:dyDescent="0.25"/>
    <row r="6908" x14ac:dyDescent="0.25"/>
    <row r="6909" x14ac:dyDescent="0.25"/>
    <row r="6910" x14ac:dyDescent="0.25"/>
    <row r="6911" x14ac:dyDescent="0.25"/>
    <row r="6912" x14ac:dyDescent="0.25"/>
    <row r="6913" x14ac:dyDescent="0.25"/>
    <row r="6914" x14ac:dyDescent="0.25"/>
    <row r="6915" x14ac:dyDescent="0.25"/>
    <row r="6916" x14ac:dyDescent="0.25"/>
    <row r="6917" x14ac:dyDescent="0.25"/>
    <row r="6918" x14ac:dyDescent="0.25"/>
    <row r="6919" x14ac:dyDescent="0.25"/>
    <row r="6920" x14ac:dyDescent="0.25"/>
    <row r="6921" x14ac:dyDescent="0.25"/>
    <row r="6922" x14ac:dyDescent="0.25"/>
    <row r="6923" x14ac:dyDescent="0.25"/>
    <row r="6924" x14ac:dyDescent="0.25"/>
    <row r="6925" x14ac:dyDescent="0.25"/>
    <row r="6926" x14ac:dyDescent="0.25"/>
    <row r="6927" x14ac:dyDescent="0.25"/>
    <row r="6928" x14ac:dyDescent="0.25"/>
    <row r="6929" x14ac:dyDescent="0.25"/>
    <row r="6930" x14ac:dyDescent="0.25"/>
    <row r="6931" x14ac:dyDescent="0.25"/>
    <row r="6932" x14ac:dyDescent="0.25"/>
    <row r="6933" x14ac:dyDescent="0.25"/>
    <row r="6934" x14ac:dyDescent="0.25"/>
    <row r="6935" x14ac:dyDescent="0.25"/>
    <row r="6936" x14ac:dyDescent="0.25"/>
    <row r="6937" x14ac:dyDescent="0.25"/>
    <row r="6938" x14ac:dyDescent="0.25"/>
    <row r="6939" x14ac:dyDescent="0.25"/>
    <row r="6940" x14ac:dyDescent="0.25"/>
    <row r="6941" x14ac:dyDescent="0.25"/>
    <row r="6942" x14ac:dyDescent="0.25"/>
    <row r="6943" x14ac:dyDescent="0.25"/>
    <row r="6944" x14ac:dyDescent="0.25"/>
    <row r="6945" x14ac:dyDescent="0.25"/>
    <row r="6946" x14ac:dyDescent="0.25"/>
    <row r="6947" x14ac:dyDescent="0.25"/>
    <row r="6948" x14ac:dyDescent="0.25"/>
    <row r="6949" x14ac:dyDescent="0.25"/>
    <row r="6950" x14ac:dyDescent="0.25"/>
    <row r="6951" x14ac:dyDescent="0.25"/>
    <row r="6952" x14ac:dyDescent="0.25"/>
    <row r="6953" x14ac:dyDescent="0.25"/>
    <row r="6954" x14ac:dyDescent="0.25"/>
    <row r="6955" x14ac:dyDescent="0.25"/>
    <row r="6956" x14ac:dyDescent="0.25"/>
    <row r="6957" x14ac:dyDescent="0.25"/>
    <row r="6958" x14ac:dyDescent="0.25"/>
    <row r="6959" x14ac:dyDescent="0.25"/>
    <row r="6960" x14ac:dyDescent="0.25"/>
    <row r="6961" x14ac:dyDescent="0.25"/>
    <row r="6962" x14ac:dyDescent="0.25"/>
    <row r="6963" x14ac:dyDescent="0.25"/>
    <row r="6964" x14ac:dyDescent="0.25"/>
    <row r="6965" x14ac:dyDescent="0.25"/>
    <row r="6966" x14ac:dyDescent="0.25"/>
    <row r="6967" x14ac:dyDescent="0.25"/>
    <row r="6968" x14ac:dyDescent="0.25"/>
    <row r="6969" x14ac:dyDescent="0.25"/>
    <row r="6970" x14ac:dyDescent="0.25"/>
    <row r="6971" x14ac:dyDescent="0.25"/>
    <row r="6972" x14ac:dyDescent="0.25"/>
    <row r="6973" x14ac:dyDescent="0.25"/>
    <row r="6974" x14ac:dyDescent="0.25"/>
    <row r="6975" x14ac:dyDescent="0.25"/>
    <row r="6976" x14ac:dyDescent="0.25"/>
    <row r="6977" x14ac:dyDescent="0.25"/>
    <row r="6978" x14ac:dyDescent="0.25"/>
    <row r="6979" x14ac:dyDescent="0.25"/>
    <row r="6980" x14ac:dyDescent="0.25"/>
    <row r="6981" x14ac:dyDescent="0.25"/>
    <row r="6982" x14ac:dyDescent="0.25"/>
    <row r="6983" x14ac:dyDescent="0.25"/>
    <row r="6984" x14ac:dyDescent="0.25"/>
    <row r="6985" x14ac:dyDescent="0.25"/>
    <row r="6986" x14ac:dyDescent="0.25"/>
    <row r="6987" x14ac:dyDescent="0.25"/>
    <row r="6988" x14ac:dyDescent="0.25"/>
    <row r="6989" x14ac:dyDescent="0.25"/>
    <row r="6990" x14ac:dyDescent="0.25"/>
    <row r="6991" x14ac:dyDescent="0.25"/>
    <row r="6992" x14ac:dyDescent="0.25"/>
    <row r="6993" x14ac:dyDescent="0.25"/>
    <row r="6994" x14ac:dyDescent="0.25"/>
    <row r="6995" x14ac:dyDescent="0.25"/>
    <row r="6996" x14ac:dyDescent="0.25"/>
    <row r="6997" x14ac:dyDescent="0.25"/>
    <row r="6998" x14ac:dyDescent="0.25"/>
    <row r="6999" x14ac:dyDescent="0.25"/>
    <row r="7000" x14ac:dyDescent="0.25"/>
    <row r="7001" x14ac:dyDescent="0.25"/>
    <row r="7002" x14ac:dyDescent="0.25"/>
    <row r="7003" x14ac:dyDescent="0.25"/>
    <row r="7004" x14ac:dyDescent="0.25"/>
    <row r="7005" x14ac:dyDescent="0.25"/>
    <row r="7006" x14ac:dyDescent="0.25"/>
    <row r="7007" x14ac:dyDescent="0.25"/>
    <row r="7008" x14ac:dyDescent="0.25"/>
    <row r="7009" x14ac:dyDescent="0.25"/>
    <row r="7010" x14ac:dyDescent="0.25"/>
    <row r="7011" x14ac:dyDescent="0.25"/>
    <row r="7012" x14ac:dyDescent="0.25"/>
    <row r="7013" x14ac:dyDescent="0.25"/>
    <row r="7014" x14ac:dyDescent="0.25"/>
    <row r="7015" x14ac:dyDescent="0.25"/>
    <row r="7016" x14ac:dyDescent="0.25"/>
    <row r="7017" x14ac:dyDescent="0.25"/>
    <row r="7018" x14ac:dyDescent="0.25"/>
    <row r="7019" x14ac:dyDescent="0.25"/>
    <row r="7020" x14ac:dyDescent="0.25"/>
    <row r="7021" x14ac:dyDescent="0.25"/>
    <row r="7022" x14ac:dyDescent="0.25"/>
    <row r="7023" x14ac:dyDescent="0.25"/>
    <row r="7024" x14ac:dyDescent="0.25"/>
    <row r="7025" x14ac:dyDescent="0.25"/>
    <row r="7026" x14ac:dyDescent="0.25"/>
    <row r="7027" x14ac:dyDescent="0.25"/>
    <row r="7028" x14ac:dyDescent="0.25"/>
    <row r="7029" x14ac:dyDescent="0.25"/>
    <row r="7030" x14ac:dyDescent="0.25"/>
    <row r="7031" x14ac:dyDescent="0.25"/>
    <row r="7032" x14ac:dyDescent="0.25"/>
    <row r="7033" x14ac:dyDescent="0.25"/>
    <row r="7034" x14ac:dyDescent="0.25"/>
    <row r="7035" x14ac:dyDescent="0.25"/>
    <row r="7036" x14ac:dyDescent="0.25"/>
    <row r="7037" x14ac:dyDescent="0.25"/>
    <row r="7038" x14ac:dyDescent="0.25"/>
    <row r="7039" x14ac:dyDescent="0.25"/>
    <row r="7040" x14ac:dyDescent="0.25"/>
    <row r="7041" x14ac:dyDescent="0.25"/>
    <row r="7042" x14ac:dyDescent="0.25"/>
    <row r="7043" x14ac:dyDescent="0.25"/>
    <row r="7044" x14ac:dyDescent="0.25"/>
    <row r="7045" x14ac:dyDescent="0.25"/>
    <row r="7046" x14ac:dyDescent="0.25"/>
    <row r="7047" x14ac:dyDescent="0.25"/>
    <row r="7048" x14ac:dyDescent="0.25"/>
    <row r="7049" x14ac:dyDescent="0.25"/>
    <row r="7050" x14ac:dyDescent="0.25"/>
    <row r="7051" x14ac:dyDescent="0.25"/>
    <row r="7052" x14ac:dyDescent="0.25"/>
    <row r="7053" x14ac:dyDescent="0.25"/>
    <row r="7054" x14ac:dyDescent="0.25"/>
    <row r="7055" x14ac:dyDescent="0.25"/>
    <row r="7056" x14ac:dyDescent="0.25"/>
    <row r="7057" x14ac:dyDescent="0.25"/>
    <row r="7058" x14ac:dyDescent="0.25"/>
    <row r="7059" x14ac:dyDescent="0.25"/>
    <row r="7060" x14ac:dyDescent="0.25"/>
    <row r="7061" x14ac:dyDescent="0.25"/>
    <row r="7062" x14ac:dyDescent="0.25"/>
    <row r="7063" x14ac:dyDescent="0.25"/>
    <row r="7064" x14ac:dyDescent="0.25"/>
    <row r="7065" x14ac:dyDescent="0.25"/>
    <row r="7066" x14ac:dyDescent="0.25"/>
    <row r="7067" x14ac:dyDescent="0.25"/>
    <row r="7068" x14ac:dyDescent="0.25"/>
    <row r="7069" x14ac:dyDescent="0.25"/>
    <row r="7070" x14ac:dyDescent="0.25"/>
    <row r="7071" x14ac:dyDescent="0.25"/>
    <row r="7072" x14ac:dyDescent="0.25"/>
    <row r="7073" x14ac:dyDescent="0.25"/>
    <row r="7074" x14ac:dyDescent="0.25"/>
    <row r="7075" x14ac:dyDescent="0.25"/>
    <row r="7076" x14ac:dyDescent="0.25"/>
    <row r="7077" x14ac:dyDescent="0.25"/>
    <row r="7078" x14ac:dyDescent="0.25"/>
    <row r="7079" x14ac:dyDescent="0.25"/>
    <row r="7080" x14ac:dyDescent="0.25"/>
    <row r="7081" x14ac:dyDescent="0.25"/>
    <row r="7082" x14ac:dyDescent="0.25"/>
    <row r="7083" x14ac:dyDescent="0.25"/>
    <row r="7084" x14ac:dyDescent="0.25"/>
    <row r="7085" x14ac:dyDescent="0.25"/>
    <row r="7086" x14ac:dyDescent="0.25"/>
    <row r="7087" x14ac:dyDescent="0.25"/>
    <row r="7088" x14ac:dyDescent="0.25"/>
    <row r="7089" x14ac:dyDescent="0.25"/>
    <row r="7090" x14ac:dyDescent="0.25"/>
    <row r="7091" x14ac:dyDescent="0.25"/>
    <row r="7092" x14ac:dyDescent="0.25"/>
    <row r="7093" x14ac:dyDescent="0.25"/>
    <row r="7094" x14ac:dyDescent="0.25"/>
    <row r="7095" x14ac:dyDescent="0.25"/>
    <row r="7096" x14ac:dyDescent="0.25"/>
    <row r="7097" x14ac:dyDescent="0.25"/>
    <row r="7098" x14ac:dyDescent="0.25"/>
    <row r="7099" x14ac:dyDescent="0.25"/>
    <row r="7100" x14ac:dyDescent="0.25"/>
    <row r="7101" x14ac:dyDescent="0.25"/>
    <row r="7102" x14ac:dyDescent="0.25"/>
    <row r="7103" x14ac:dyDescent="0.25"/>
    <row r="7104" x14ac:dyDescent="0.25"/>
    <row r="7105" x14ac:dyDescent="0.25"/>
    <row r="7106" x14ac:dyDescent="0.25"/>
    <row r="7107" x14ac:dyDescent="0.25"/>
    <row r="7108" x14ac:dyDescent="0.25"/>
    <row r="7109" x14ac:dyDescent="0.25"/>
    <row r="7110" x14ac:dyDescent="0.25"/>
    <row r="7111" x14ac:dyDescent="0.25"/>
    <row r="7112" x14ac:dyDescent="0.25"/>
    <row r="7113" x14ac:dyDescent="0.25"/>
    <row r="7114" x14ac:dyDescent="0.25"/>
    <row r="7115" x14ac:dyDescent="0.25"/>
    <row r="7116" x14ac:dyDescent="0.25"/>
    <row r="7117" x14ac:dyDescent="0.25"/>
    <row r="7118" x14ac:dyDescent="0.25"/>
    <row r="7119" x14ac:dyDescent="0.25"/>
    <row r="7120" x14ac:dyDescent="0.25"/>
    <row r="7121" x14ac:dyDescent="0.25"/>
    <row r="7122" x14ac:dyDescent="0.25"/>
    <row r="7123" x14ac:dyDescent="0.25"/>
    <row r="7124" x14ac:dyDescent="0.25"/>
    <row r="7125" x14ac:dyDescent="0.25"/>
    <row r="7126" x14ac:dyDescent="0.25"/>
    <row r="7127" x14ac:dyDescent="0.25"/>
    <row r="7128" x14ac:dyDescent="0.25"/>
    <row r="7129" x14ac:dyDescent="0.25"/>
    <row r="7130" x14ac:dyDescent="0.25"/>
    <row r="7131" x14ac:dyDescent="0.25"/>
    <row r="7132" x14ac:dyDescent="0.25"/>
    <row r="7133" x14ac:dyDescent="0.25"/>
    <row r="7134" x14ac:dyDescent="0.25"/>
    <row r="7135" x14ac:dyDescent="0.25"/>
    <row r="7136" x14ac:dyDescent="0.25"/>
    <row r="7137" x14ac:dyDescent="0.25"/>
    <row r="7138" x14ac:dyDescent="0.25"/>
    <row r="7139" x14ac:dyDescent="0.25"/>
    <row r="7140" x14ac:dyDescent="0.25"/>
    <row r="7141" x14ac:dyDescent="0.25"/>
    <row r="7142" x14ac:dyDescent="0.25"/>
    <row r="7143" x14ac:dyDescent="0.25"/>
    <row r="7144" x14ac:dyDescent="0.25"/>
    <row r="7145" x14ac:dyDescent="0.25"/>
    <row r="7146" x14ac:dyDescent="0.25"/>
    <row r="7147" x14ac:dyDescent="0.25"/>
    <row r="7148" x14ac:dyDescent="0.25"/>
    <row r="7149" x14ac:dyDescent="0.25"/>
    <row r="7150" x14ac:dyDescent="0.25"/>
    <row r="7151" x14ac:dyDescent="0.25"/>
    <row r="7152" x14ac:dyDescent="0.25"/>
    <row r="7153" x14ac:dyDescent="0.25"/>
    <row r="7154" x14ac:dyDescent="0.25"/>
    <row r="7155" x14ac:dyDescent="0.25"/>
    <row r="7156" x14ac:dyDescent="0.25"/>
    <row r="7157" x14ac:dyDescent="0.25"/>
    <row r="7158" x14ac:dyDescent="0.25"/>
    <row r="7159" x14ac:dyDescent="0.25"/>
    <row r="7160" x14ac:dyDescent="0.25"/>
    <row r="7161" x14ac:dyDescent="0.25"/>
    <row r="7162" x14ac:dyDescent="0.25"/>
    <row r="7163" x14ac:dyDescent="0.25"/>
    <row r="7164" x14ac:dyDescent="0.25"/>
    <row r="7165" x14ac:dyDescent="0.25"/>
    <row r="7166" x14ac:dyDescent="0.25"/>
    <row r="7167" x14ac:dyDescent="0.25"/>
    <row r="7168" x14ac:dyDescent="0.25"/>
    <row r="7169" x14ac:dyDescent="0.25"/>
    <row r="7170" x14ac:dyDescent="0.25"/>
    <row r="7171" x14ac:dyDescent="0.25"/>
    <row r="7172" x14ac:dyDescent="0.25"/>
    <row r="7173" x14ac:dyDescent="0.25"/>
    <row r="7174" x14ac:dyDescent="0.25"/>
    <row r="7175" x14ac:dyDescent="0.25"/>
    <row r="7176" x14ac:dyDescent="0.25"/>
    <row r="7177" x14ac:dyDescent="0.25"/>
    <row r="7178" x14ac:dyDescent="0.25"/>
    <row r="7179" x14ac:dyDescent="0.25"/>
    <row r="7180" x14ac:dyDescent="0.25"/>
    <row r="7181" x14ac:dyDescent="0.25"/>
    <row r="7182" x14ac:dyDescent="0.25"/>
    <row r="7183" x14ac:dyDescent="0.25"/>
    <row r="7184" x14ac:dyDescent="0.25"/>
    <row r="7185" x14ac:dyDescent="0.25"/>
    <row r="7186" x14ac:dyDescent="0.25"/>
    <row r="7187" x14ac:dyDescent="0.25"/>
    <row r="7188" x14ac:dyDescent="0.25"/>
    <row r="7189" x14ac:dyDescent="0.25"/>
    <row r="7190" x14ac:dyDescent="0.25"/>
    <row r="7191" x14ac:dyDescent="0.25"/>
    <row r="7192" x14ac:dyDescent="0.25"/>
    <row r="7193" x14ac:dyDescent="0.25"/>
    <row r="7194" x14ac:dyDescent="0.25"/>
    <row r="7195" x14ac:dyDescent="0.25"/>
    <row r="7196" x14ac:dyDescent="0.25"/>
    <row r="7197" x14ac:dyDescent="0.25"/>
    <row r="7198" x14ac:dyDescent="0.25"/>
    <row r="7199" x14ac:dyDescent="0.25"/>
    <row r="7200" x14ac:dyDescent="0.25"/>
    <row r="7201" x14ac:dyDescent="0.25"/>
    <row r="7202" x14ac:dyDescent="0.25"/>
    <row r="7203" x14ac:dyDescent="0.25"/>
    <row r="7204" x14ac:dyDescent="0.25"/>
    <row r="7205" x14ac:dyDescent="0.25"/>
    <row r="7206" x14ac:dyDescent="0.25"/>
    <row r="7207" x14ac:dyDescent="0.25"/>
    <row r="7208" x14ac:dyDescent="0.25"/>
    <row r="7209" x14ac:dyDescent="0.25"/>
    <row r="7210" x14ac:dyDescent="0.25"/>
    <row r="7211" x14ac:dyDescent="0.25"/>
    <row r="7212" x14ac:dyDescent="0.25"/>
    <row r="7213" x14ac:dyDescent="0.25"/>
    <row r="7214" x14ac:dyDescent="0.25"/>
    <row r="7215" x14ac:dyDescent="0.25"/>
    <row r="7216" x14ac:dyDescent="0.25"/>
    <row r="7217" x14ac:dyDescent="0.25"/>
    <row r="7218" x14ac:dyDescent="0.25"/>
    <row r="7219" x14ac:dyDescent="0.25"/>
    <row r="7220" x14ac:dyDescent="0.25"/>
    <row r="7221" x14ac:dyDescent="0.25"/>
    <row r="7222" x14ac:dyDescent="0.25"/>
    <row r="7223" x14ac:dyDescent="0.25"/>
    <row r="7224" x14ac:dyDescent="0.25"/>
    <row r="7225" x14ac:dyDescent="0.25"/>
    <row r="7226" x14ac:dyDescent="0.25"/>
    <row r="7227" x14ac:dyDescent="0.25"/>
    <row r="7228" x14ac:dyDescent="0.25"/>
    <row r="7229" x14ac:dyDescent="0.25"/>
    <row r="7230" x14ac:dyDescent="0.25"/>
    <row r="7231" x14ac:dyDescent="0.25"/>
    <row r="7232" x14ac:dyDescent="0.25"/>
    <row r="7233" x14ac:dyDescent="0.25"/>
    <row r="7234" x14ac:dyDescent="0.25"/>
    <row r="7235" x14ac:dyDescent="0.25"/>
    <row r="7236" x14ac:dyDescent="0.25"/>
    <row r="7237" x14ac:dyDescent="0.25"/>
    <row r="7238" x14ac:dyDescent="0.25"/>
    <row r="7239" x14ac:dyDescent="0.25"/>
    <row r="7240" x14ac:dyDescent="0.25"/>
    <row r="7241" x14ac:dyDescent="0.25"/>
    <row r="7242" x14ac:dyDescent="0.25"/>
    <row r="7243" x14ac:dyDescent="0.25"/>
    <row r="7244" x14ac:dyDescent="0.25"/>
    <row r="7245" x14ac:dyDescent="0.25"/>
    <row r="7246" x14ac:dyDescent="0.25"/>
    <row r="7247" x14ac:dyDescent="0.25"/>
    <row r="7248" x14ac:dyDescent="0.25"/>
    <row r="7249" x14ac:dyDescent="0.25"/>
    <row r="7250" x14ac:dyDescent="0.25"/>
    <row r="7251" x14ac:dyDescent="0.25"/>
    <row r="7252" x14ac:dyDescent="0.25"/>
    <row r="7253" x14ac:dyDescent="0.25"/>
    <row r="7254" x14ac:dyDescent="0.25"/>
    <row r="7255" x14ac:dyDescent="0.25"/>
    <row r="7256" x14ac:dyDescent="0.25"/>
    <row r="7257" x14ac:dyDescent="0.25"/>
    <row r="7258" x14ac:dyDescent="0.25"/>
    <row r="7259" x14ac:dyDescent="0.25"/>
    <row r="7260" x14ac:dyDescent="0.25"/>
    <row r="7261" x14ac:dyDescent="0.25"/>
    <row r="7262" x14ac:dyDescent="0.25"/>
    <row r="7263" x14ac:dyDescent="0.25"/>
    <row r="7264" x14ac:dyDescent="0.25"/>
    <row r="7265" x14ac:dyDescent="0.25"/>
    <row r="7266" x14ac:dyDescent="0.25"/>
    <row r="7267" x14ac:dyDescent="0.25"/>
    <row r="7268" x14ac:dyDescent="0.25"/>
    <row r="7269" x14ac:dyDescent="0.25"/>
    <row r="7270" x14ac:dyDescent="0.25"/>
    <row r="7271" x14ac:dyDescent="0.25"/>
    <row r="7272" x14ac:dyDescent="0.25"/>
    <row r="7273" x14ac:dyDescent="0.25"/>
    <row r="7274" x14ac:dyDescent="0.25"/>
    <row r="7275" x14ac:dyDescent="0.25"/>
    <row r="7276" x14ac:dyDescent="0.25"/>
    <row r="7277" x14ac:dyDescent="0.25"/>
    <row r="7278" x14ac:dyDescent="0.25"/>
    <row r="7279" x14ac:dyDescent="0.25"/>
    <row r="7280" x14ac:dyDescent="0.25"/>
    <row r="7281" x14ac:dyDescent="0.25"/>
    <row r="7282" x14ac:dyDescent="0.25"/>
    <row r="7283" x14ac:dyDescent="0.25"/>
    <row r="7284" x14ac:dyDescent="0.25"/>
    <row r="7285" x14ac:dyDescent="0.25"/>
    <row r="7286" x14ac:dyDescent="0.25"/>
    <row r="7287" x14ac:dyDescent="0.25"/>
    <row r="7288" x14ac:dyDescent="0.25"/>
    <row r="7289" x14ac:dyDescent="0.25"/>
    <row r="7290" x14ac:dyDescent="0.25"/>
    <row r="7291" x14ac:dyDescent="0.25"/>
    <row r="7292" x14ac:dyDescent="0.25"/>
    <row r="7293" x14ac:dyDescent="0.25"/>
    <row r="7294" x14ac:dyDescent="0.25"/>
    <row r="7295" x14ac:dyDescent="0.25"/>
    <row r="7296" x14ac:dyDescent="0.25"/>
    <row r="7297" x14ac:dyDescent="0.25"/>
    <row r="7298" x14ac:dyDescent="0.25"/>
    <row r="7299" x14ac:dyDescent="0.25"/>
    <row r="7300" x14ac:dyDescent="0.25"/>
    <row r="7301" x14ac:dyDescent="0.25"/>
    <row r="7302" x14ac:dyDescent="0.25"/>
    <row r="7303" x14ac:dyDescent="0.25"/>
    <row r="7304" x14ac:dyDescent="0.25"/>
    <row r="7305" x14ac:dyDescent="0.25"/>
    <row r="7306" x14ac:dyDescent="0.25"/>
    <row r="7307" x14ac:dyDescent="0.25"/>
    <row r="7308" x14ac:dyDescent="0.25"/>
    <row r="7309" x14ac:dyDescent="0.25"/>
    <row r="7310" x14ac:dyDescent="0.25"/>
    <row r="7311" x14ac:dyDescent="0.25"/>
    <row r="7312" x14ac:dyDescent="0.25"/>
    <row r="7313" x14ac:dyDescent="0.25"/>
    <row r="7314" x14ac:dyDescent="0.25"/>
    <row r="7315" x14ac:dyDescent="0.25"/>
    <row r="7316" x14ac:dyDescent="0.25"/>
    <row r="7317" x14ac:dyDescent="0.25"/>
    <row r="7318" x14ac:dyDescent="0.25"/>
    <row r="7319" x14ac:dyDescent="0.25"/>
    <row r="7320" x14ac:dyDescent="0.25"/>
    <row r="7321" x14ac:dyDescent="0.25"/>
    <row r="7322" x14ac:dyDescent="0.25"/>
    <row r="7323" x14ac:dyDescent="0.25"/>
    <row r="7324" x14ac:dyDescent="0.25"/>
    <row r="7325" x14ac:dyDescent="0.25"/>
    <row r="7326" x14ac:dyDescent="0.25"/>
    <row r="7327" x14ac:dyDescent="0.25"/>
    <row r="7328" x14ac:dyDescent="0.25"/>
    <row r="7329" x14ac:dyDescent="0.25"/>
    <row r="7330" x14ac:dyDescent="0.25"/>
    <row r="7331" x14ac:dyDescent="0.25"/>
    <row r="7332" x14ac:dyDescent="0.25"/>
    <row r="7333" x14ac:dyDescent="0.25"/>
    <row r="7334" x14ac:dyDescent="0.25"/>
    <row r="7335" x14ac:dyDescent="0.25"/>
    <row r="7336" x14ac:dyDescent="0.25"/>
    <row r="7337" x14ac:dyDescent="0.25"/>
    <row r="7338" x14ac:dyDescent="0.25"/>
    <row r="7339" x14ac:dyDescent="0.25"/>
    <row r="7340" x14ac:dyDescent="0.25"/>
    <row r="7341" x14ac:dyDescent="0.25"/>
    <row r="7342" x14ac:dyDescent="0.25"/>
    <row r="7343" x14ac:dyDescent="0.25"/>
    <row r="7344" x14ac:dyDescent="0.25"/>
    <row r="7345" x14ac:dyDescent="0.25"/>
    <row r="7346" x14ac:dyDescent="0.25"/>
    <row r="7347" x14ac:dyDescent="0.25"/>
    <row r="7348" x14ac:dyDescent="0.25"/>
    <row r="7349" x14ac:dyDescent="0.25"/>
    <row r="7350" x14ac:dyDescent="0.25"/>
    <row r="7351" x14ac:dyDescent="0.25"/>
    <row r="7352" x14ac:dyDescent="0.25"/>
    <row r="7353" x14ac:dyDescent="0.25"/>
    <row r="7354" x14ac:dyDescent="0.25"/>
    <row r="7355" x14ac:dyDescent="0.25"/>
    <row r="7356" x14ac:dyDescent="0.25"/>
    <row r="7357" x14ac:dyDescent="0.25"/>
    <row r="7358" x14ac:dyDescent="0.25"/>
    <row r="7359" x14ac:dyDescent="0.25"/>
    <row r="7360" x14ac:dyDescent="0.25"/>
    <row r="7361" x14ac:dyDescent="0.25"/>
    <row r="7362" x14ac:dyDescent="0.25"/>
    <row r="7363" x14ac:dyDescent="0.25"/>
    <row r="7364" x14ac:dyDescent="0.25"/>
    <row r="7365" x14ac:dyDescent="0.25"/>
    <row r="7366" x14ac:dyDescent="0.25"/>
    <row r="7367" x14ac:dyDescent="0.25"/>
    <row r="7368" x14ac:dyDescent="0.25"/>
    <row r="7369" x14ac:dyDescent="0.25"/>
    <row r="7370" x14ac:dyDescent="0.25"/>
    <row r="7371" x14ac:dyDescent="0.25"/>
    <row r="7372" x14ac:dyDescent="0.25"/>
    <row r="7373" x14ac:dyDescent="0.25"/>
    <row r="7374" x14ac:dyDescent="0.25"/>
    <row r="7375" x14ac:dyDescent="0.25"/>
    <row r="7376" x14ac:dyDescent="0.25"/>
    <row r="7377" x14ac:dyDescent="0.25"/>
    <row r="7378" x14ac:dyDescent="0.25"/>
    <row r="7379" x14ac:dyDescent="0.25"/>
    <row r="7380" x14ac:dyDescent="0.25"/>
    <row r="7381" x14ac:dyDescent="0.25"/>
    <row r="7382" x14ac:dyDescent="0.25"/>
    <row r="7383" x14ac:dyDescent="0.25"/>
    <row r="7384" x14ac:dyDescent="0.25"/>
    <row r="7385" x14ac:dyDescent="0.25"/>
    <row r="7386" x14ac:dyDescent="0.25"/>
    <row r="7387" x14ac:dyDescent="0.25"/>
    <row r="7388" x14ac:dyDescent="0.25"/>
    <row r="7389" x14ac:dyDescent="0.25"/>
    <row r="7390" x14ac:dyDescent="0.25"/>
    <row r="7391" x14ac:dyDescent="0.25"/>
    <row r="7392" x14ac:dyDescent="0.25"/>
    <row r="7393" x14ac:dyDescent="0.25"/>
    <row r="7394" x14ac:dyDescent="0.25"/>
    <row r="7395" x14ac:dyDescent="0.25"/>
    <row r="7396" x14ac:dyDescent="0.25"/>
    <row r="7397" x14ac:dyDescent="0.25"/>
    <row r="7398" x14ac:dyDescent="0.25"/>
    <row r="7399" x14ac:dyDescent="0.25"/>
    <row r="7400" x14ac:dyDescent="0.25"/>
    <row r="7401" x14ac:dyDescent="0.25"/>
    <row r="7402" x14ac:dyDescent="0.25"/>
    <row r="7403" x14ac:dyDescent="0.25"/>
    <row r="7404" x14ac:dyDescent="0.25"/>
    <row r="7405" x14ac:dyDescent="0.25"/>
    <row r="7406" x14ac:dyDescent="0.25"/>
    <row r="7407" x14ac:dyDescent="0.25"/>
    <row r="7408" x14ac:dyDescent="0.25"/>
    <row r="7409" x14ac:dyDescent="0.25"/>
    <row r="7410" x14ac:dyDescent="0.25"/>
    <row r="7411" x14ac:dyDescent="0.25"/>
    <row r="7412" x14ac:dyDescent="0.25"/>
    <row r="7413" x14ac:dyDescent="0.25"/>
    <row r="7414" x14ac:dyDescent="0.25"/>
    <row r="7415" x14ac:dyDescent="0.25"/>
    <row r="7416" x14ac:dyDescent="0.25"/>
    <row r="7417" x14ac:dyDescent="0.25"/>
    <row r="7418" x14ac:dyDescent="0.25"/>
    <row r="7419" x14ac:dyDescent="0.25"/>
    <row r="7420" x14ac:dyDescent="0.25"/>
    <row r="7421" x14ac:dyDescent="0.25"/>
    <row r="7422" x14ac:dyDescent="0.25"/>
    <row r="7423" x14ac:dyDescent="0.25"/>
    <row r="7424" x14ac:dyDescent="0.25"/>
    <row r="7425" x14ac:dyDescent="0.25"/>
    <row r="7426" x14ac:dyDescent="0.25"/>
    <row r="7427" x14ac:dyDescent="0.25"/>
    <row r="7428" x14ac:dyDescent="0.25"/>
    <row r="7429" x14ac:dyDescent="0.25"/>
    <row r="7430" x14ac:dyDescent="0.25"/>
    <row r="7431" x14ac:dyDescent="0.25"/>
    <row r="7432" x14ac:dyDescent="0.25"/>
    <row r="7433" x14ac:dyDescent="0.25"/>
    <row r="7434" x14ac:dyDescent="0.25"/>
    <row r="7435" x14ac:dyDescent="0.25"/>
    <row r="7436" x14ac:dyDescent="0.25"/>
    <row r="7437" x14ac:dyDescent="0.25"/>
    <row r="7438" x14ac:dyDescent="0.25"/>
    <row r="7439" x14ac:dyDescent="0.25"/>
    <row r="7440" x14ac:dyDescent="0.25"/>
    <row r="7441" x14ac:dyDescent="0.25"/>
    <row r="7442" x14ac:dyDescent="0.25"/>
    <row r="7443" x14ac:dyDescent="0.25"/>
    <row r="7444" x14ac:dyDescent="0.25"/>
    <row r="7445" x14ac:dyDescent="0.25"/>
    <row r="7446" x14ac:dyDescent="0.25"/>
    <row r="7447" x14ac:dyDescent="0.25"/>
    <row r="7448" x14ac:dyDescent="0.25"/>
    <row r="7449" x14ac:dyDescent="0.25"/>
    <row r="7450" x14ac:dyDescent="0.25"/>
    <row r="7451" x14ac:dyDescent="0.25"/>
    <row r="7452" x14ac:dyDescent="0.25"/>
    <row r="7453" x14ac:dyDescent="0.25"/>
    <row r="7454" x14ac:dyDescent="0.25"/>
    <row r="7455" x14ac:dyDescent="0.25"/>
    <row r="7456" x14ac:dyDescent="0.25"/>
    <row r="7457" x14ac:dyDescent="0.25"/>
    <row r="7458" x14ac:dyDescent="0.25"/>
    <row r="7459" x14ac:dyDescent="0.25"/>
    <row r="7460" x14ac:dyDescent="0.25"/>
    <row r="7461" x14ac:dyDescent="0.25"/>
    <row r="7462" x14ac:dyDescent="0.25"/>
    <row r="7463" x14ac:dyDescent="0.25"/>
    <row r="7464" x14ac:dyDescent="0.25"/>
    <row r="7465" x14ac:dyDescent="0.25"/>
    <row r="7466" x14ac:dyDescent="0.25"/>
    <row r="7467" x14ac:dyDescent="0.25"/>
    <row r="7468" x14ac:dyDescent="0.25"/>
    <row r="7469" x14ac:dyDescent="0.25"/>
    <row r="7470" x14ac:dyDescent="0.25"/>
    <row r="7471" x14ac:dyDescent="0.25"/>
    <row r="7472" x14ac:dyDescent="0.25"/>
    <row r="7473" x14ac:dyDescent="0.25"/>
    <row r="7474" x14ac:dyDescent="0.25"/>
    <row r="7475" x14ac:dyDescent="0.25"/>
    <row r="7476" x14ac:dyDescent="0.25"/>
    <row r="7477" x14ac:dyDescent="0.25"/>
    <row r="7478" x14ac:dyDescent="0.25"/>
    <row r="7479" x14ac:dyDescent="0.25"/>
    <row r="7480" x14ac:dyDescent="0.25"/>
    <row r="7481" x14ac:dyDescent="0.25"/>
    <row r="7482" x14ac:dyDescent="0.25"/>
    <row r="7483" x14ac:dyDescent="0.25"/>
    <row r="7484" x14ac:dyDescent="0.25"/>
    <row r="7485" x14ac:dyDescent="0.25"/>
    <row r="7486" x14ac:dyDescent="0.25"/>
    <row r="7487" x14ac:dyDescent="0.25"/>
    <row r="7488" x14ac:dyDescent="0.25"/>
    <row r="7489" x14ac:dyDescent="0.25"/>
    <row r="7490" x14ac:dyDescent="0.25"/>
    <row r="7491" x14ac:dyDescent="0.25"/>
    <row r="7492" x14ac:dyDescent="0.25"/>
    <row r="7493" x14ac:dyDescent="0.25"/>
    <row r="7494" x14ac:dyDescent="0.25"/>
    <row r="7495" x14ac:dyDescent="0.25"/>
    <row r="7496" x14ac:dyDescent="0.25"/>
    <row r="7497" x14ac:dyDescent="0.25"/>
    <row r="7498" x14ac:dyDescent="0.25"/>
    <row r="7499" x14ac:dyDescent="0.25"/>
    <row r="7500" x14ac:dyDescent="0.25"/>
    <row r="7501" x14ac:dyDescent="0.25"/>
    <row r="7502" x14ac:dyDescent="0.25"/>
    <row r="7503" x14ac:dyDescent="0.25"/>
    <row r="7504" x14ac:dyDescent="0.25"/>
    <row r="7505" x14ac:dyDescent="0.25"/>
    <row r="7506" x14ac:dyDescent="0.25"/>
    <row r="7507" x14ac:dyDescent="0.25"/>
    <row r="7508" x14ac:dyDescent="0.25"/>
    <row r="7509" x14ac:dyDescent="0.25"/>
    <row r="7510" x14ac:dyDescent="0.25"/>
    <row r="7511" x14ac:dyDescent="0.25"/>
    <row r="7512" x14ac:dyDescent="0.25"/>
    <row r="7513" x14ac:dyDescent="0.25"/>
    <row r="7514" x14ac:dyDescent="0.25"/>
    <row r="7515" x14ac:dyDescent="0.25"/>
    <row r="7516" x14ac:dyDescent="0.25"/>
    <row r="7517" x14ac:dyDescent="0.25"/>
    <row r="7518" x14ac:dyDescent="0.25"/>
    <row r="7519" x14ac:dyDescent="0.25"/>
    <row r="7520" x14ac:dyDescent="0.25"/>
    <row r="7521" x14ac:dyDescent="0.25"/>
    <row r="7522" x14ac:dyDescent="0.25"/>
    <row r="7523" x14ac:dyDescent="0.25"/>
    <row r="7524" x14ac:dyDescent="0.25"/>
    <row r="7525" x14ac:dyDescent="0.25"/>
    <row r="7526" x14ac:dyDescent="0.25"/>
    <row r="7527" x14ac:dyDescent="0.25"/>
    <row r="7528" x14ac:dyDescent="0.25"/>
    <row r="7529" x14ac:dyDescent="0.25"/>
    <row r="7530" x14ac:dyDescent="0.25"/>
    <row r="7531" x14ac:dyDescent="0.25"/>
    <row r="7532" x14ac:dyDescent="0.25"/>
    <row r="7533" x14ac:dyDescent="0.25"/>
    <row r="7534" x14ac:dyDescent="0.25"/>
    <row r="7535" x14ac:dyDescent="0.25"/>
    <row r="7536" x14ac:dyDescent="0.25"/>
    <row r="7537" x14ac:dyDescent="0.25"/>
    <row r="7538" x14ac:dyDescent="0.25"/>
    <row r="7539" x14ac:dyDescent="0.25"/>
    <row r="7540" x14ac:dyDescent="0.25"/>
    <row r="7541" x14ac:dyDescent="0.25"/>
    <row r="7542" x14ac:dyDescent="0.25"/>
    <row r="7543" x14ac:dyDescent="0.25"/>
    <row r="7544" x14ac:dyDescent="0.25"/>
    <row r="7545" x14ac:dyDescent="0.25"/>
    <row r="7546" x14ac:dyDescent="0.25"/>
    <row r="7547" x14ac:dyDescent="0.25"/>
    <row r="7548" x14ac:dyDescent="0.25"/>
    <row r="7549" x14ac:dyDescent="0.25"/>
    <row r="7550" x14ac:dyDescent="0.25"/>
    <row r="7551" x14ac:dyDescent="0.25"/>
    <row r="7552" x14ac:dyDescent="0.25"/>
    <row r="7553" x14ac:dyDescent="0.25"/>
    <row r="7554" x14ac:dyDescent="0.25"/>
    <row r="7555" x14ac:dyDescent="0.25"/>
    <row r="7556" x14ac:dyDescent="0.25"/>
    <row r="7557" x14ac:dyDescent="0.25"/>
    <row r="7558" x14ac:dyDescent="0.25"/>
    <row r="7559" x14ac:dyDescent="0.25"/>
    <row r="7560" x14ac:dyDescent="0.25"/>
    <row r="7561" x14ac:dyDescent="0.25"/>
    <row r="7562" x14ac:dyDescent="0.25"/>
    <row r="7563" x14ac:dyDescent="0.25"/>
    <row r="7564" x14ac:dyDescent="0.25"/>
    <row r="7565" x14ac:dyDescent="0.25"/>
    <row r="7566" x14ac:dyDescent="0.25"/>
    <row r="7567" x14ac:dyDescent="0.25"/>
    <row r="7568" x14ac:dyDescent="0.25"/>
    <row r="7569" x14ac:dyDescent="0.25"/>
    <row r="7570" x14ac:dyDescent="0.25"/>
    <row r="7571" x14ac:dyDescent="0.25"/>
    <row r="7572" x14ac:dyDescent="0.25"/>
    <row r="7573" x14ac:dyDescent="0.25"/>
    <row r="7574" x14ac:dyDescent="0.25"/>
    <row r="7575" x14ac:dyDescent="0.25"/>
    <row r="7576" x14ac:dyDescent="0.25"/>
    <row r="7577" x14ac:dyDescent="0.25"/>
    <row r="7578" x14ac:dyDescent="0.25"/>
    <row r="7579" x14ac:dyDescent="0.25"/>
    <row r="7580" x14ac:dyDescent="0.25"/>
    <row r="7581" x14ac:dyDescent="0.25"/>
    <row r="7582" x14ac:dyDescent="0.25"/>
    <row r="7583" x14ac:dyDescent="0.25"/>
    <row r="7584" x14ac:dyDescent="0.25"/>
    <row r="7585" x14ac:dyDescent="0.25"/>
    <row r="7586" x14ac:dyDescent="0.25"/>
    <row r="7587" x14ac:dyDescent="0.25"/>
    <row r="7588" x14ac:dyDescent="0.25"/>
    <row r="7589" x14ac:dyDescent="0.25"/>
    <row r="7590" x14ac:dyDescent="0.25"/>
    <row r="7591" x14ac:dyDescent="0.25"/>
    <row r="7592" x14ac:dyDescent="0.25"/>
    <row r="7593" x14ac:dyDescent="0.25"/>
    <row r="7594" x14ac:dyDescent="0.25"/>
    <row r="7595" x14ac:dyDescent="0.25"/>
    <row r="7596" x14ac:dyDescent="0.25"/>
    <row r="7597" x14ac:dyDescent="0.25"/>
    <row r="7598" x14ac:dyDescent="0.25"/>
    <row r="7599" x14ac:dyDescent="0.25"/>
    <row r="7600" x14ac:dyDescent="0.25"/>
    <row r="7601" x14ac:dyDescent="0.25"/>
    <row r="7602" x14ac:dyDescent="0.25"/>
    <row r="7603" x14ac:dyDescent="0.25"/>
    <row r="7604" x14ac:dyDescent="0.25"/>
    <row r="7605" x14ac:dyDescent="0.25"/>
    <row r="7606" x14ac:dyDescent="0.25"/>
    <row r="7607" x14ac:dyDescent="0.25"/>
    <row r="7608" x14ac:dyDescent="0.25"/>
    <row r="7609" x14ac:dyDescent="0.25"/>
    <row r="7610" x14ac:dyDescent="0.25"/>
    <row r="7611" x14ac:dyDescent="0.25"/>
    <row r="7612" x14ac:dyDescent="0.25"/>
    <row r="7613" x14ac:dyDescent="0.25"/>
    <row r="7614" x14ac:dyDescent="0.25"/>
    <row r="7615" x14ac:dyDescent="0.25"/>
    <row r="7616" x14ac:dyDescent="0.25"/>
    <row r="7617" x14ac:dyDescent="0.25"/>
    <row r="7618" x14ac:dyDescent="0.25"/>
    <row r="7619" x14ac:dyDescent="0.25"/>
    <row r="7620" x14ac:dyDescent="0.25"/>
    <row r="7621" x14ac:dyDescent="0.25"/>
    <row r="7622" x14ac:dyDescent="0.25"/>
    <row r="7623" x14ac:dyDescent="0.25"/>
    <row r="7624" x14ac:dyDescent="0.25"/>
    <row r="7625" x14ac:dyDescent="0.25"/>
    <row r="7626" x14ac:dyDescent="0.25"/>
    <row r="7627" x14ac:dyDescent="0.25"/>
    <row r="7628" x14ac:dyDescent="0.25"/>
    <row r="7629" x14ac:dyDescent="0.25"/>
    <row r="7630" x14ac:dyDescent="0.25"/>
    <row r="7631" x14ac:dyDescent="0.25"/>
    <row r="7632" x14ac:dyDescent="0.25"/>
    <row r="7633" x14ac:dyDescent="0.25"/>
    <row r="7634" x14ac:dyDescent="0.25"/>
    <row r="7635" x14ac:dyDescent="0.25"/>
    <row r="7636" x14ac:dyDescent="0.25"/>
    <row r="7637" x14ac:dyDescent="0.25"/>
    <row r="7638" x14ac:dyDescent="0.25"/>
    <row r="7639" x14ac:dyDescent="0.25"/>
    <row r="7640" x14ac:dyDescent="0.25"/>
    <row r="7641" x14ac:dyDescent="0.25"/>
    <row r="7642" x14ac:dyDescent="0.25"/>
    <row r="7643" x14ac:dyDescent="0.25"/>
    <row r="7644" x14ac:dyDescent="0.25"/>
    <row r="7645" x14ac:dyDescent="0.25"/>
    <row r="7646" x14ac:dyDescent="0.25"/>
    <row r="7647" x14ac:dyDescent="0.25"/>
    <row r="7648" x14ac:dyDescent="0.25"/>
    <row r="7649" x14ac:dyDescent="0.25"/>
    <row r="7650" x14ac:dyDescent="0.25"/>
    <row r="7651" x14ac:dyDescent="0.25"/>
    <row r="7652" x14ac:dyDescent="0.25"/>
    <row r="7653" x14ac:dyDescent="0.25"/>
    <row r="7654" x14ac:dyDescent="0.25"/>
    <row r="7655" x14ac:dyDescent="0.25"/>
    <row r="7656" x14ac:dyDescent="0.25"/>
    <row r="7657" x14ac:dyDescent="0.25"/>
    <row r="7658" x14ac:dyDescent="0.25"/>
    <row r="7659" x14ac:dyDescent="0.25"/>
    <row r="7660" x14ac:dyDescent="0.25"/>
    <row r="7661" x14ac:dyDescent="0.25"/>
    <row r="7662" x14ac:dyDescent="0.25"/>
    <row r="7663" x14ac:dyDescent="0.25"/>
    <row r="7664" x14ac:dyDescent="0.25"/>
    <row r="7665" x14ac:dyDescent="0.25"/>
    <row r="7666" x14ac:dyDescent="0.25"/>
    <row r="7667" x14ac:dyDescent="0.25"/>
    <row r="7668" x14ac:dyDescent="0.25"/>
    <row r="7669" x14ac:dyDescent="0.25"/>
    <row r="7670" x14ac:dyDescent="0.25"/>
    <row r="7671" x14ac:dyDescent="0.25"/>
    <row r="7672" x14ac:dyDescent="0.25"/>
    <row r="7673" x14ac:dyDescent="0.25"/>
    <row r="7674" x14ac:dyDescent="0.25"/>
    <row r="7675" x14ac:dyDescent="0.25"/>
    <row r="7676" x14ac:dyDescent="0.25"/>
    <row r="7677" x14ac:dyDescent="0.25"/>
    <row r="7678" x14ac:dyDescent="0.25"/>
    <row r="7679" x14ac:dyDescent="0.25"/>
    <row r="7680" x14ac:dyDescent="0.25"/>
    <row r="7681" x14ac:dyDescent="0.25"/>
    <row r="7682" x14ac:dyDescent="0.25"/>
    <row r="7683" x14ac:dyDescent="0.25"/>
    <row r="7684" x14ac:dyDescent="0.25"/>
    <row r="7685" x14ac:dyDescent="0.25"/>
    <row r="7686" x14ac:dyDescent="0.25"/>
    <row r="7687" x14ac:dyDescent="0.25"/>
    <row r="7688" x14ac:dyDescent="0.25"/>
    <row r="7689" x14ac:dyDescent="0.25"/>
    <row r="7690" x14ac:dyDescent="0.25"/>
    <row r="7691" x14ac:dyDescent="0.25"/>
    <row r="7692" x14ac:dyDescent="0.25"/>
    <row r="7693" x14ac:dyDescent="0.25"/>
    <row r="7694" x14ac:dyDescent="0.25"/>
    <row r="7695" x14ac:dyDescent="0.25"/>
    <row r="7696" x14ac:dyDescent="0.25"/>
    <row r="7697" x14ac:dyDescent="0.25"/>
    <row r="7698" x14ac:dyDescent="0.25"/>
    <row r="7699" x14ac:dyDescent="0.25"/>
    <row r="7700" x14ac:dyDescent="0.25"/>
    <row r="7701" x14ac:dyDescent="0.25"/>
    <row r="7702" x14ac:dyDescent="0.25"/>
    <row r="7703" x14ac:dyDescent="0.25"/>
    <row r="7704" x14ac:dyDescent="0.25"/>
    <row r="7705" x14ac:dyDescent="0.25"/>
    <row r="7706" x14ac:dyDescent="0.25"/>
    <row r="7707" x14ac:dyDescent="0.25"/>
    <row r="7708" x14ac:dyDescent="0.25"/>
    <row r="7709" x14ac:dyDescent="0.25"/>
    <row r="7710" x14ac:dyDescent="0.25"/>
    <row r="7711" x14ac:dyDescent="0.25"/>
    <row r="7712" x14ac:dyDescent="0.25"/>
    <row r="7713" x14ac:dyDescent="0.25"/>
    <row r="7714" x14ac:dyDescent="0.25"/>
    <row r="7715" x14ac:dyDescent="0.25"/>
    <row r="7716" x14ac:dyDescent="0.25"/>
    <row r="7717" x14ac:dyDescent="0.25"/>
    <row r="7718" x14ac:dyDescent="0.25"/>
    <row r="7719" x14ac:dyDescent="0.25"/>
    <row r="7720" x14ac:dyDescent="0.25"/>
    <row r="7721" x14ac:dyDescent="0.25"/>
    <row r="7722" x14ac:dyDescent="0.25"/>
    <row r="7723" x14ac:dyDescent="0.25"/>
    <row r="7724" x14ac:dyDescent="0.25"/>
    <row r="7725" x14ac:dyDescent="0.25"/>
    <row r="7726" x14ac:dyDescent="0.25"/>
    <row r="7727" x14ac:dyDescent="0.25"/>
    <row r="7728" x14ac:dyDescent="0.25"/>
    <row r="7729" x14ac:dyDescent="0.25"/>
    <row r="7730" x14ac:dyDescent="0.25"/>
    <row r="7731" x14ac:dyDescent="0.25"/>
    <row r="7732" x14ac:dyDescent="0.25"/>
    <row r="7733" x14ac:dyDescent="0.25"/>
    <row r="7734" x14ac:dyDescent="0.25"/>
    <row r="7735" x14ac:dyDescent="0.25"/>
    <row r="7736" x14ac:dyDescent="0.25"/>
    <row r="7737" x14ac:dyDescent="0.25"/>
    <row r="7738" x14ac:dyDescent="0.25"/>
    <row r="7739" x14ac:dyDescent="0.25"/>
    <row r="7740" x14ac:dyDescent="0.25"/>
    <row r="7741" x14ac:dyDescent="0.25"/>
    <row r="7742" x14ac:dyDescent="0.25"/>
    <row r="7743" x14ac:dyDescent="0.25"/>
    <row r="7744" x14ac:dyDescent="0.25"/>
    <row r="7745" x14ac:dyDescent="0.25"/>
    <row r="7746" x14ac:dyDescent="0.25"/>
    <row r="7747" x14ac:dyDescent="0.25"/>
    <row r="7748" x14ac:dyDescent="0.25"/>
    <row r="7749" x14ac:dyDescent="0.25"/>
    <row r="7750" x14ac:dyDescent="0.25"/>
    <row r="7751" x14ac:dyDescent="0.25"/>
    <row r="7752" x14ac:dyDescent="0.25"/>
    <row r="7753" x14ac:dyDescent="0.25"/>
    <row r="7754" x14ac:dyDescent="0.25"/>
    <row r="7755" x14ac:dyDescent="0.25"/>
    <row r="7756" x14ac:dyDescent="0.25"/>
    <row r="7757" x14ac:dyDescent="0.25"/>
    <row r="7758" x14ac:dyDescent="0.25"/>
    <row r="7759" x14ac:dyDescent="0.25"/>
    <row r="7760" x14ac:dyDescent="0.25"/>
    <row r="7761" x14ac:dyDescent="0.25"/>
    <row r="7762" x14ac:dyDescent="0.25"/>
    <row r="7763" x14ac:dyDescent="0.25"/>
    <row r="7764" x14ac:dyDescent="0.25"/>
    <row r="7765" x14ac:dyDescent="0.25"/>
    <row r="7766" x14ac:dyDescent="0.25"/>
    <row r="7767" x14ac:dyDescent="0.25"/>
    <row r="7768" x14ac:dyDescent="0.25"/>
    <row r="7769" x14ac:dyDescent="0.25"/>
    <row r="7770" x14ac:dyDescent="0.25"/>
    <row r="7771" x14ac:dyDescent="0.25"/>
    <row r="7772" x14ac:dyDescent="0.25"/>
    <row r="7773" x14ac:dyDescent="0.25"/>
    <row r="7774" x14ac:dyDescent="0.25"/>
    <row r="7775" x14ac:dyDescent="0.25"/>
    <row r="7776" x14ac:dyDescent="0.25"/>
    <row r="7777" x14ac:dyDescent="0.25"/>
    <row r="7778" x14ac:dyDescent="0.25"/>
    <row r="7779" x14ac:dyDescent="0.25"/>
    <row r="7780" x14ac:dyDescent="0.25"/>
    <row r="7781" x14ac:dyDescent="0.25"/>
    <row r="7782" x14ac:dyDescent="0.25"/>
    <row r="7783" x14ac:dyDescent="0.25"/>
    <row r="7784" x14ac:dyDescent="0.25"/>
    <row r="7785" x14ac:dyDescent="0.25"/>
    <row r="7786" x14ac:dyDescent="0.25"/>
    <row r="7787" x14ac:dyDescent="0.25"/>
    <row r="7788" x14ac:dyDescent="0.25"/>
    <row r="7789" x14ac:dyDescent="0.25"/>
    <row r="7790" x14ac:dyDescent="0.25"/>
    <row r="7791" x14ac:dyDescent="0.25"/>
    <row r="7792" x14ac:dyDescent="0.25"/>
    <row r="7793" x14ac:dyDescent="0.25"/>
    <row r="7794" x14ac:dyDescent="0.25"/>
    <row r="7795" x14ac:dyDescent="0.25"/>
    <row r="7796" x14ac:dyDescent="0.25"/>
    <row r="7797" x14ac:dyDescent="0.25"/>
    <row r="7798" x14ac:dyDescent="0.25"/>
    <row r="7799" x14ac:dyDescent="0.25"/>
    <row r="7800" x14ac:dyDescent="0.25"/>
    <row r="7801" x14ac:dyDescent="0.25"/>
    <row r="7802" x14ac:dyDescent="0.25"/>
    <row r="7803" x14ac:dyDescent="0.25"/>
    <row r="7804" x14ac:dyDescent="0.25"/>
    <row r="7805" x14ac:dyDescent="0.25"/>
    <row r="7806" x14ac:dyDescent="0.25"/>
    <row r="7807" x14ac:dyDescent="0.25"/>
    <row r="7808" x14ac:dyDescent="0.25"/>
    <row r="7809" x14ac:dyDescent="0.25"/>
    <row r="7810" x14ac:dyDescent="0.25"/>
    <row r="7811" x14ac:dyDescent="0.25"/>
    <row r="7812" x14ac:dyDescent="0.25"/>
    <row r="7813" x14ac:dyDescent="0.25"/>
    <row r="7814" x14ac:dyDescent="0.25"/>
    <row r="7815" x14ac:dyDescent="0.25"/>
    <row r="7816" x14ac:dyDescent="0.25"/>
    <row r="7817" x14ac:dyDescent="0.25"/>
    <row r="7818" x14ac:dyDescent="0.25"/>
    <row r="7819" x14ac:dyDescent="0.25"/>
    <row r="7820" x14ac:dyDescent="0.25"/>
    <row r="7821" x14ac:dyDescent="0.25"/>
    <row r="7822" x14ac:dyDescent="0.25"/>
    <row r="7823" x14ac:dyDescent="0.25"/>
    <row r="7824" x14ac:dyDescent="0.25"/>
    <row r="7825" x14ac:dyDescent="0.25"/>
    <row r="7826" x14ac:dyDescent="0.25"/>
    <row r="7827" x14ac:dyDescent="0.25"/>
    <row r="7828" x14ac:dyDescent="0.25"/>
    <row r="7829" x14ac:dyDescent="0.25"/>
    <row r="7830" x14ac:dyDescent="0.25"/>
    <row r="7831" x14ac:dyDescent="0.25"/>
    <row r="7832" x14ac:dyDescent="0.25"/>
    <row r="7833" x14ac:dyDescent="0.25"/>
    <row r="7834" x14ac:dyDescent="0.25"/>
    <row r="7835" x14ac:dyDescent="0.25"/>
    <row r="7836" x14ac:dyDescent="0.25"/>
    <row r="7837" x14ac:dyDescent="0.25"/>
    <row r="7838" x14ac:dyDescent="0.25"/>
    <row r="7839" x14ac:dyDescent="0.25"/>
    <row r="7840" x14ac:dyDescent="0.25"/>
    <row r="7841" x14ac:dyDescent="0.25"/>
    <row r="7842" x14ac:dyDescent="0.25"/>
    <row r="7843" x14ac:dyDescent="0.25"/>
    <row r="7844" x14ac:dyDescent="0.25"/>
    <row r="7845" x14ac:dyDescent="0.25"/>
    <row r="7846" x14ac:dyDescent="0.25"/>
    <row r="7847" x14ac:dyDescent="0.25"/>
    <row r="7848" x14ac:dyDescent="0.25"/>
    <row r="7849" x14ac:dyDescent="0.25"/>
    <row r="7850" x14ac:dyDescent="0.25"/>
    <row r="7851" x14ac:dyDescent="0.25"/>
    <row r="7852" x14ac:dyDescent="0.25"/>
    <row r="7853" x14ac:dyDescent="0.25"/>
    <row r="7854" x14ac:dyDescent="0.25"/>
    <row r="7855" x14ac:dyDescent="0.25"/>
    <row r="7856" x14ac:dyDescent="0.25"/>
    <row r="7857" x14ac:dyDescent="0.25"/>
    <row r="7858" x14ac:dyDescent="0.25"/>
    <row r="7859" x14ac:dyDescent="0.25"/>
    <row r="7860" x14ac:dyDescent="0.25"/>
    <row r="7861" x14ac:dyDescent="0.25"/>
    <row r="7862" x14ac:dyDescent="0.25"/>
    <row r="7863" x14ac:dyDescent="0.25"/>
    <row r="7864" x14ac:dyDescent="0.25"/>
    <row r="7865" x14ac:dyDescent="0.25"/>
    <row r="7866" x14ac:dyDescent="0.25"/>
    <row r="7867" x14ac:dyDescent="0.25"/>
    <row r="7868" x14ac:dyDescent="0.25"/>
    <row r="7869" x14ac:dyDescent="0.25"/>
    <row r="7870" x14ac:dyDescent="0.25"/>
    <row r="7871" x14ac:dyDescent="0.25"/>
    <row r="7872" x14ac:dyDescent="0.25"/>
    <row r="7873" x14ac:dyDescent="0.25"/>
    <row r="7874" x14ac:dyDescent="0.25"/>
    <row r="7875" x14ac:dyDescent="0.25"/>
    <row r="7876" x14ac:dyDescent="0.25"/>
    <row r="7877" x14ac:dyDescent="0.25"/>
    <row r="7878" x14ac:dyDescent="0.25"/>
    <row r="7879" x14ac:dyDescent="0.25"/>
    <row r="7880" x14ac:dyDescent="0.25"/>
    <row r="7881" x14ac:dyDescent="0.25"/>
    <row r="7882" x14ac:dyDescent="0.25"/>
    <row r="7883" x14ac:dyDescent="0.25"/>
    <row r="7884" x14ac:dyDescent="0.25"/>
    <row r="7885" x14ac:dyDescent="0.25"/>
    <row r="7886" x14ac:dyDescent="0.25"/>
    <row r="7887" x14ac:dyDescent="0.25"/>
    <row r="7888" x14ac:dyDescent="0.25"/>
    <row r="7889" x14ac:dyDescent="0.25"/>
    <row r="7890" x14ac:dyDescent="0.25"/>
    <row r="7891" x14ac:dyDescent="0.25"/>
    <row r="7892" x14ac:dyDescent="0.25"/>
    <row r="7893" x14ac:dyDescent="0.25"/>
    <row r="7894" x14ac:dyDescent="0.25"/>
    <row r="7895" x14ac:dyDescent="0.25"/>
    <row r="7896" x14ac:dyDescent="0.25"/>
    <row r="7897" x14ac:dyDescent="0.25"/>
    <row r="7898" x14ac:dyDescent="0.25"/>
    <row r="7899" x14ac:dyDescent="0.25"/>
    <row r="7900" x14ac:dyDescent="0.25"/>
    <row r="7901" x14ac:dyDescent="0.25"/>
    <row r="7902" x14ac:dyDescent="0.25"/>
    <row r="7903" x14ac:dyDescent="0.25"/>
    <row r="7904" x14ac:dyDescent="0.25"/>
    <row r="7905" x14ac:dyDescent="0.25"/>
    <row r="7906" x14ac:dyDescent="0.25"/>
    <row r="7907" x14ac:dyDescent="0.25"/>
    <row r="7908" x14ac:dyDescent="0.25"/>
    <row r="7909" x14ac:dyDescent="0.25"/>
    <row r="7910" x14ac:dyDescent="0.25"/>
    <row r="7911" x14ac:dyDescent="0.25"/>
    <row r="7912" x14ac:dyDescent="0.25"/>
    <row r="7913" x14ac:dyDescent="0.25"/>
    <row r="7914" x14ac:dyDescent="0.25"/>
    <row r="7915" x14ac:dyDescent="0.25"/>
    <row r="7916" x14ac:dyDescent="0.25"/>
    <row r="7917" x14ac:dyDescent="0.25"/>
    <row r="7918" x14ac:dyDescent="0.25"/>
    <row r="7919" x14ac:dyDescent="0.25"/>
    <row r="7920" x14ac:dyDescent="0.25"/>
    <row r="7921" x14ac:dyDescent="0.25"/>
    <row r="7922" x14ac:dyDescent="0.25"/>
    <row r="7923" x14ac:dyDescent="0.25"/>
    <row r="7924" x14ac:dyDescent="0.25"/>
    <row r="7925" x14ac:dyDescent="0.25"/>
    <row r="7926" x14ac:dyDescent="0.25"/>
    <row r="7927" x14ac:dyDescent="0.25"/>
    <row r="7928" x14ac:dyDescent="0.25"/>
    <row r="7929" x14ac:dyDescent="0.25"/>
    <row r="7930" x14ac:dyDescent="0.25"/>
    <row r="7931" x14ac:dyDescent="0.25"/>
    <row r="7932" x14ac:dyDescent="0.25"/>
    <row r="7933" x14ac:dyDescent="0.25"/>
    <row r="7934" x14ac:dyDescent="0.25"/>
    <row r="7935" x14ac:dyDescent="0.25"/>
    <row r="7936" x14ac:dyDescent="0.25"/>
    <row r="7937" x14ac:dyDescent="0.25"/>
    <row r="7938" x14ac:dyDescent="0.25"/>
    <row r="7939" x14ac:dyDescent="0.25"/>
    <row r="7940" x14ac:dyDescent="0.25"/>
    <row r="7941" x14ac:dyDescent="0.25"/>
    <row r="7942" x14ac:dyDescent="0.25"/>
    <row r="7943" x14ac:dyDescent="0.25"/>
    <row r="7944" x14ac:dyDescent="0.25"/>
    <row r="7945" x14ac:dyDescent="0.25"/>
    <row r="7946" x14ac:dyDescent="0.25"/>
    <row r="7947" x14ac:dyDescent="0.25"/>
    <row r="7948" x14ac:dyDescent="0.25"/>
    <row r="7949" x14ac:dyDescent="0.25"/>
    <row r="7950" x14ac:dyDescent="0.25"/>
    <row r="7951" x14ac:dyDescent="0.25"/>
    <row r="7952" x14ac:dyDescent="0.25"/>
    <row r="7953" x14ac:dyDescent="0.25"/>
    <row r="7954" x14ac:dyDescent="0.25"/>
    <row r="7955" x14ac:dyDescent="0.25"/>
    <row r="7956" x14ac:dyDescent="0.25"/>
    <row r="7957" x14ac:dyDescent="0.25"/>
    <row r="7958" x14ac:dyDescent="0.25"/>
    <row r="7959" x14ac:dyDescent="0.25"/>
    <row r="7960" x14ac:dyDescent="0.25"/>
    <row r="7961" x14ac:dyDescent="0.25"/>
    <row r="7962" x14ac:dyDescent="0.25"/>
    <row r="7963" x14ac:dyDescent="0.25"/>
    <row r="7964" x14ac:dyDescent="0.25"/>
    <row r="7965" x14ac:dyDescent="0.25"/>
    <row r="7966" x14ac:dyDescent="0.25"/>
    <row r="7967" x14ac:dyDescent="0.25"/>
    <row r="7968" x14ac:dyDescent="0.25"/>
    <row r="7969" x14ac:dyDescent="0.25"/>
    <row r="7970" x14ac:dyDescent="0.25"/>
    <row r="7971" x14ac:dyDescent="0.25"/>
    <row r="7972" x14ac:dyDescent="0.25"/>
    <row r="7973" x14ac:dyDescent="0.25"/>
    <row r="7974" x14ac:dyDescent="0.25"/>
    <row r="7975" x14ac:dyDescent="0.25"/>
    <row r="7976" x14ac:dyDescent="0.25"/>
    <row r="7977" x14ac:dyDescent="0.25"/>
    <row r="7978" x14ac:dyDescent="0.25"/>
    <row r="7979" x14ac:dyDescent="0.25"/>
    <row r="7980" x14ac:dyDescent="0.25"/>
    <row r="7981" x14ac:dyDescent="0.25"/>
    <row r="7982" x14ac:dyDescent="0.25"/>
    <row r="7983" x14ac:dyDescent="0.25"/>
    <row r="7984" x14ac:dyDescent="0.25"/>
    <row r="7985" x14ac:dyDescent="0.25"/>
    <row r="7986" x14ac:dyDescent="0.25"/>
    <row r="7987" x14ac:dyDescent="0.25"/>
    <row r="7988" x14ac:dyDescent="0.25"/>
    <row r="7989" x14ac:dyDescent="0.25"/>
    <row r="7990" x14ac:dyDescent="0.25"/>
    <row r="7991" x14ac:dyDescent="0.25"/>
    <row r="7992" x14ac:dyDescent="0.25"/>
    <row r="7993" x14ac:dyDescent="0.25"/>
    <row r="7994" x14ac:dyDescent="0.25"/>
    <row r="7995" x14ac:dyDescent="0.25"/>
    <row r="7996" x14ac:dyDescent="0.25"/>
    <row r="7997" x14ac:dyDescent="0.25"/>
    <row r="7998" x14ac:dyDescent="0.25"/>
    <row r="7999" x14ac:dyDescent="0.25"/>
    <row r="8000" x14ac:dyDescent="0.25"/>
    <row r="8001" x14ac:dyDescent="0.25"/>
    <row r="8002" x14ac:dyDescent="0.25"/>
    <row r="8003" x14ac:dyDescent="0.25"/>
    <row r="8004" x14ac:dyDescent="0.25"/>
    <row r="8005" x14ac:dyDescent="0.25"/>
    <row r="8006" x14ac:dyDescent="0.25"/>
    <row r="8007" x14ac:dyDescent="0.25"/>
    <row r="8008" x14ac:dyDescent="0.25"/>
    <row r="8009" x14ac:dyDescent="0.25"/>
    <row r="8010" x14ac:dyDescent="0.25"/>
    <row r="8011" x14ac:dyDescent="0.25"/>
    <row r="8012" x14ac:dyDescent="0.25"/>
    <row r="8013" x14ac:dyDescent="0.25"/>
    <row r="8014" x14ac:dyDescent="0.25"/>
    <row r="8015" x14ac:dyDescent="0.25"/>
    <row r="8016" x14ac:dyDescent="0.25"/>
    <row r="8017" x14ac:dyDescent="0.25"/>
    <row r="8018" x14ac:dyDescent="0.25"/>
    <row r="8019" x14ac:dyDescent="0.25"/>
    <row r="8020" x14ac:dyDescent="0.25"/>
    <row r="8021" x14ac:dyDescent="0.25"/>
    <row r="8022" x14ac:dyDescent="0.25"/>
    <row r="8023" x14ac:dyDescent="0.25"/>
    <row r="8024" x14ac:dyDescent="0.25"/>
    <row r="8025" x14ac:dyDescent="0.25"/>
    <row r="8026" x14ac:dyDescent="0.25"/>
    <row r="8027" x14ac:dyDescent="0.25"/>
    <row r="8028" x14ac:dyDescent="0.25"/>
    <row r="8029" x14ac:dyDescent="0.25"/>
    <row r="8030" x14ac:dyDescent="0.25"/>
    <row r="8031" x14ac:dyDescent="0.25"/>
    <row r="8032" x14ac:dyDescent="0.25"/>
    <row r="8033" x14ac:dyDescent="0.25"/>
    <row r="8034" x14ac:dyDescent="0.25"/>
    <row r="8035" x14ac:dyDescent="0.25"/>
    <row r="8036" x14ac:dyDescent="0.25"/>
    <row r="8037" x14ac:dyDescent="0.25"/>
    <row r="8038" x14ac:dyDescent="0.25"/>
    <row r="8039" x14ac:dyDescent="0.25"/>
    <row r="8040" x14ac:dyDescent="0.25"/>
    <row r="8041" x14ac:dyDescent="0.25"/>
    <row r="8042" x14ac:dyDescent="0.25"/>
    <row r="8043" x14ac:dyDescent="0.25"/>
    <row r="8044" x14ac:dyDescent="0.25"/>
    <row r="8045" x14ac:dyDescent="0.25"/>
    <row r="8046" x14ac:dyDescent="0.25"/>
    <row r="8047" x14ac:dyDescent="0.25"/>
    <row r="8048" x14ac:dyDescent="0.25"/>
    <row r="8049" x14ac:dyDescent="0.25"/>
    <row r="8050" x14ac:dyDescent="0.25"/>
    <row r="8051" x14ac:dyDescent="0.25"/>
    <row r="8052" x14ac:dyDescent="0.25"/>
    <row r="8053" x14ac:dyDescent="0.25"/>
    <row r="8054" x14ac:dyDescent="0.25"/>
    <row r="8055" x14ac:dyDescent="0.25"/>
    <row r="8056" x14ac:dyDescent="0.25"/>
    <row r="8057" x14ac:dyDescent="0.25"/>
    <row r="8058" x14ac:dyDescent="0.25"/>
    <row r="8059" x14ac:dyDescent="0.25"/>
    <row r="8060" x14ac:dyDescent="0.25"/>
    <row r="8061" x14ac:dyDescent="0.25"/>
    <row r="8062" x14ac:dyDescent="0.25"/>
    <row r="8063" x14ac:dyDescent="0.25"/>
    <row r="8064" x14ac:dyDescent="0.25"/>
    <row r="8065" x14ac:dyDescent="0.25"/>
    <row r="8066" x14ac:dyDescent="0.25"/>
    <row r="8067" x14ac:dyDescent="0.25"/>
    <row r="8068" x14ac:dyDescent="0.25"/>
    <row r="8069" x14ac:dyDescent="0.25"/>
    <row r="8070" x14ac:dyDescent="0.25"/>
    <row r="8071" x14ac:dyDescent="0.25"/>
    <row r="8072" x14ac:dyDescent="0.25"/>
    <row r="8073" x14ac:dyDescent="0.25"/>
    <row r="8074" x14ac:dyDescent="0.25"/>
    <row r="8075" x14ac:dyDescent="0.25"/>
    <row r="8076" x14ac:dyDescent="0.25"/>
    <row r="8077" x14ac:dyDescent="0.25"/>
    <row r="8078" x14ac:dyDescent="0.25"/>
    <row r="8079" x14ac:dyDescent="0.25"/>
    <row r="8080" x14ac:dyDescent="0.25"/>
    <row r="8081" x14ac:dyDescent="0.25"/>
    <row r="8082" x14ac:dyDescent="0.25"/>
    <row r="8083" x14ac:dyDescent="0.25"/>
    <row r="8084" x14ac:dyDescent="0.25"/>
    <row r="8085" x14ac:dyDescent="0.25"/>
    <row r="8086" x14ac:dyDescent="0.25"/>
    <row r="8087" x14ac:dyDescent="0.25"/>
    <row r="8088" x14ac:dyDescent="0.25"/>
    <row r="8089" x14ac:dyDescent="0.25"/>
    <row r="8090" x14ac:dyDescent="0.25"/>
    <row r="8091" x14ac:dyDescent="0.25"/>
    <row r="8092" x14ac:dyDescent="0.25"/>
    <row r="8093" x14ac:dyDescent="0.25"/>
    <row r="8094" x14ac:dyDescent="0.25"/>
    <row r="8095" x14ac:dyDescent="0.25"/>
    <row r="8096" x14ac:dyDescent="0.25"/>
    <row r="8097" x14ac:dyDescent="0.25"/>
    <row r="8098" x14ac:dyDescent="0.25"/>
    <row r="8099" x14ac:dyDescent="0.25"/>
    <row r="8100" x14ac:dyDescent="0.25"/>
    <row r="8101" x14ac:dyDescent="0.25"/>
    <row r="8102" x14ac:dyDescent="0.25"/>
    <row r="8103" x14ac:dyDescent="0.25"/>
    <row r="8104" x14ac:dyDescent="0.25"/>
    <row r="8105" x14ac:dyDescent="0.25"/>
    <row r="8106" x14ac:dyDescent="0.25"/>
    <row r="8107" x14ac:dyDescent="0.25"/>
    <row r="8108" x14ac:dyDescent="0.25"/>
    <row r="8109" x14ac:dyDescent="0.25"/>
    <row r="8110" x14ac:dyDescent="0.25"/>
    <row r="8111" x14ac:dyDescent="0.25"/>
    <row r="8112" x14ac:dyDescent="0.25"/>
    <row r="8113" x14ac:dyDescent="0.25"/>
    <row r="8114" x14ac:dyDescent="0.25"/>
    <row r="8115" x14ac:dyDescent="0.25"/>
    <row r="8116" x14ac:dyDescent="0.25"/>
    <row r="8117" x14ac:dyDescent="0.25"/>
    <row r="8118" x14ac:dyDescent="0.25"/>
    <row r="8119" x14ac:dyDescent="0.25"/>
    <row r="8120" x14ac:dyDescent="0.25"/>
    <row r="8121" x14ac:dyDescent="0.25"/>
    <row r="8122" x14ac:dyDescent="0.25"/>
    <row r="8123" x14ac:dyDescent="0.25"/>
    <row r="8124" x14ac:dyDescent="0.25"/>
    <row r="8125" x14ac:dyDescent="0.25"/>
    <row r="8126" x14ac:dyDescent="0.25"/>
    <row r="8127" x14ac:dyDescent="0.25"/>
    <row r="8128" x14ac:dyDescent="0.25"/>
    <row r="8129" x14ac:dyDescent="0.25"/>
    <row r="8130" x14ac:dyDescent="0.25"/>
    <row r="8131" x14ac:dyDescent="0.25"/>
    <row r="8132" x14ac:dyDescent="0.25"/>
    <row r="8133" x14ac:dyDescent="0.25"/>
    <row r="8134" x14ac:dyDescent="0.25"/>
    <row r="8135" x14ac:dyDescent="0.25"/>
    <row r="8136" x14ac:dyDescent="0.25"/>
    <row r="8137" x14ac:dyDescent="0.25"/>
    <row r="8138" x14ac:dyDescent="0.25"/>
    <row r="8139" x14ac:dyDescent="0.25"/>
    <row r="8140" x14ac:dyDescent="0.25"/>
    <row r="8141" x14ac:dyDescent="0.25"/>
    <row r="8142" x14ac:dyDescent="0.25"/>
    <row r="8143" x14ac:dyDescent="0.25"/>
    <row r="8144" x14ac:dyDescent="0.25"/>
    <row r="8145" x14ac:dyDescent="0.25"/>
    <row r="8146" x14ac:dyDescent="0.25"/>
    <row r="8147" x14ac:dyDescent="0.25"/>
    <row r="8148" x14ac:dyDescent="0.25"/>
    <row r="8149" x14ac:dyDescent="0.25"/>
    <row r="8150" x14ac:dyDescent="0.25"/>
    <row r="8151" x14ac:dyDescent="0.25"/>
    <row r="8152" x14ac:dyDescent="0.25"/>
    <row r="8153" x14ac:dyDescent="0.25"/>
    <row r="8154" x14ac:dyDescent="0.25"/>
    <row r="8155" x14ac:dyDescent="0.25"/>
    <row r="8156" x14ac:dyDescent="0.25"/>
    <row r="8157" x14ac:dyDescent="0.25"/>
    <row r="8158" x14ac:dyDescent="0.25"/>
    <row r="8159" x14ac:dyDescent="0.25"/>
    <row r="8160" x14ac:dyDescent="0.25"/>
    <row r="8161" x14ac:dyDescent="0.25"/>
    <row r="8162" x14ac:dyDescent="0.25"/>
    <row r="8163" x14ac:dyDescent="0.25"/>
    <row r="8164" x14ac:dyDescent="0.25"/>
    <row r="8165" x14ac:dyDescent="0.25"/>
    <row r="8166" x14ac:dyDescent="0.25"/>
    <row r="8167" x14ac:dyDescent="0.25"/>
    <row r="8168" x14ac:dyDescent="0.25"/>
    <row r="8169" x14ac:dyDescent="0.25"/>
    <row r="8170" x14ac:dyDescent="0.25"/>
    <row r="8171" x14ac:dyDescent="0.25"/>
    <row r="8172" x14ac:dyDescent="0.25"/>
    <row r="8173" x14ac:dyDescent="0.25"/>
    <row r="8174" x14ac:dyDescent="0.25"/>
    <row r="8175" x14ac:dyDescent="0.25"/>
    <row r="8176" x14ac:dyDescent="0.25"/>
    <row r="8177" x14ac:dyDescent="0.25"/>
    <row r="8178" x14ac:dyDescent="0.25"/>
    <row r="8179" x14ac:dyDescent="0.25"/>
    <row r="8180" x14ac:dyDescent="0.25"/>
    <row r="8181" x14ac:dyDescent="0.25"/>
    <row r="8182" x14ac:dyDescent="0.25"/>
    <row r="8183" x14ac:dyDescent="0.25"/>
    <row r="8184" x14ac:dyDescent="0.25"/>
    <row r="8185" x14ac:dyDescent="0.25"/>
    <row r="8186" x14ac:dyDescent="0.25"/>
    <row r="8187" x14ac:dyDescent="0.25"/>
    <row r="8188" x14ac:dyDescent="0.25"/>
    <row r="8189" x14ac:dyDescent="0.25"/>
    <row r="8190" x14ac:dyDescent="0.25"/>
    <row r="8191" x14ac:dyDescent="0.25"/>
    <row r="8192" x14ac:dyDescent="0.25"/>
    <row r="8193" x14ac:dyDescent="0.25"/>
    <row r="8194" x14ac:dyDescent="0.25"/>
    <row r="8195" x14ac:dyDescent="0.25"/>
    <row r="8196" x14ac:dyDescent="0.25"/>
    <row r="8197" x14ac:dyDescent="0.25"/>
    <row r="8198" x14ac:dyDescent="0.25"/>
    <row r="8199" x14ac:dyDescent="0.25"/>
    <row r="8200" x14ac:dyDescent="0.25"/>
    <row r="8201" x14ac:dyDescent="0.25"/>
    <row r="8202" x14ac:dyDescent="0.25"/>
    <row r="8203" x14ac:dyDescent="0.25"/>
    <row r="8204" x14ac:dyDescent="0.25"/>
    <row r="8205" x14ac:dyDescent="0.25"/>
    <row r="8206" x14ac:dyDescent="0.25"/>
    <row r="8207" x14ac:dyDescent="0.25"/>
    <row r="8208" x14ac:dyDescent="0.25"/>
    <row r="8209" x14ac:dyDescent="0.25"/>
    <row r="8210" x14ac:dyDescent="0.25"/>
    <row r="8211" x14ac:dyDescent="0.25"/>
    <row r="8212" x14ac:dyDescent="0.25"/>
    <row r="8213" x14ac:dyDescent="0.25"/>
    <row r="8214" x14ac:dyDescent="0.25"/>
    <row r="8215" x14ac:dyDescent="0.25"/>
    <row r="8216" x14ac:dyDescent="0.25"/>
    <row r="8217" x14ac:dyDescent="0.25"/>
    <row r="8218" x14ac:dyDescent="0.25"/>
    <row r="8219" x14ac:dyDescent="0.25"/>
    <row r="8220" x14ac:dyDescent="0.25"/>
    <row r="8221" x14ac:dyDescent="0.25"/>
    <row r="8222" x14ac:dyDescent="0.25"/>
    <row r="8223" x14ac:dyDescent="0.25"/>
    <row r="8224" x14ac:dyDescent="0.25"/>
    <row r="8225" x14ac:dyDescent="0.25"/>
    <row r="8226" x14ac:dyDescent="0.25"/>
    <row r="8227" x14ac:dyDescent="0.25"/>
    <row r="8228" x14ac:dyDescent="0.25"/>
    <row r="8229" x14ac:dyDescent="0.25"/>
    <row r="8230" x14ac:dyDescent="0.25"/>
    <row r="8231" x14ac:dyDescent="0.25"/>
    <row r="8232" x14ac:dyDescent="0.25"/>
    <row r="8233" x14ac:dyDescent="0.25"/>
    <row r="8234" x14ac:dyDescent="0.25"/>
    <row r="8235" x14ac:dyDescent="0.25"/>
    <row r="8236" x14ac:dyDescent="0.25"/>
    <row r="8237" x14ac:dyDescent="0.25"/>
    <row r="8238" x14ac:dyDescent="0.25"/>
    <row r="8239" x14ac:dyDescent="0.25"/>
    <row r="8240" x14ac:dyDescent="0.25"/>
    <row r="8241" x14ac:dyDescent="0.25"/>
    <row r="8242" x14ac:dyDescent="0.25"/>
    <row r="8243" x14ac:dyDescent="0.25"/>
    <row r="8244" x14ac:dyDescent="0.25"/>
    <row r="8245" x14ac:dyDescent="0.25"/>
    <row r="8246" x14ac:dyDescent="0.25"/>
    <row r="8247" x14ac:dyDescent="0.25"/>
    <row r="8248" x14ac:dyDescent="0.25"/>
    <row r="8249" x14ac:dyDescent="0.25"/>
    <row r="8250" x14ac:dyDescent="0.25"/>
    <row r="8251" x14ac:dyDescent="0.25"/>
    <row r="8252" x14ac:dyDescent="0.25"/>
    <row r="8253" x14ac:dyDescent="0.25"/>
    <row r="8254" x14ac:dyDescent="0.25"/>
    <row r="8255" x14ac:dyDescent="0.25"/>
    <row r="8256" x14ac:dyDescent="0.25"/>
    <row r="8257" x14ac:dyDescent="0.25"/>
    <row r="8258" x14ac:dyDescent="0.25"/>
    <row r="8259" x14ac:dyDescent="0.25"/>
    <row r="8260" x14ac:dyDescent="0.25"/>
    <row r="8261" x14ac:dyDescent="0.25"/>
    <row r="8262" x14ac:dyDescent="0.25"/>
    <row r="8263" x14ac:dyDescent="0.25"/>
    <row r="8264" x14ac:dyDescent="0.25"/>
    <row r="8265" x14ac:dyDescent="0.25"/>
    <row r="8266" x14ac:dyDescent="0.25"/>
    <row r="8267" x14ac:dyDescent="0.25"/>
    <row r="8268" x14ac:dyDescent="0.25"/>
    <row r="8269" x14ac:dyDescent="0.25"/>
    <row r="8270" x14ac:dyDescent="0.25"/>
    <row r="8271" x14ac:dyDescent="0.25"/>
    <row r="8272" x14ac:dyDescent="0.25"/>
    <row r="8273" x14ac:dyDescent="0.25"/>
    <row r="8274" x14ac:dyDescent="0.25"/>
    <row r="8275" x14ac:dyDescent="0.25"/>
    <row r="8276" x14ac:dyDescent="0.25"/>
    <row r="8277" x14ac:dyDescent="0.25"/>
    <row r="8278" x14ac:dyDescent="0.25"/>
    <row r="8279" x14ac:dyDescent="0.25"/>
    <row r="8280" x14ac:dyDescent="0.25"/>
    <row r="8281" x14ac:dyDescent="0.25"/>
    <row r="8282" x14ac:dyDescent="0.25"/>
    <row r="8283" x14ac:dyDescent="0.25"/>
    <row r="8284" x14ac:dyDescent="0.25"/>
    <row r="8285" x14ac:dyDescent="0.25"/>
    <row r="8286" x14ac:dyDescent="0.25"/>
    <row r="8287" x14ac:dyDescent="0.25"/>
    <row r="8288" x14ac:dyDescent="0.25"/>
    <row r="8289" x14ac:dyDescent="0.25"/>
    <row r="8290" x14ac:dyDescent="0.25"/>
    <row r="8291" x14ac:dyDescent="0.25"/>
    <row r="8292" x14ac:dyDescent="0.25"/>
    <row r="8293" x14ac:dyDescent="0.25"/>
    <row r="8294" x14ac:dyDescent="0.25"/>
    <row r="8295" x14ac:dyDescent="0.25"/>
    <row r="8296" x14ac:dyDescent="0.25"/>
    <row r="8297" x14ac:dyDescent="0.25"/>
    <row r="8298" x14ac:dyDescent="0.25"/>
    <row r="8299" x14ac:dyDescent="0.25"/>
    <row r="8300" x14ac:dyDescent="0.25"/>
    <row r="8301" x14ac:dyDescent="0.25"/>
    <row r="8302" x14ac:dyDescent="0.25"/>
    <row r="8303" x14ac:dyDescent="0.25"/>
    <row r="8304" x14ac:dyDescent="0.25"/>
    <row r="8305" x14ac:dyDescent="0.25"/>
    <row r="8306" x14ac:dyDescent="0.25"/>
    <row r="8307" x14ac:dyDescent="0.25"/>
    <row r="8308" x14ac:dyDescent="0.25"/>
    <row r="8309" x14ac:dyDescent="0.25"/>
    <row r="8310" x14ac:dyDescent="0.25"/>
    <row r="8311" x14ac:dyDescent="0.25"/>
    <row r="8312" x14ac:dyDescent="0.25"/>
    <row r="8313" x14ac:dyDescent="0.25"/>
    <row r="8314" x14ac:dyDescent="0.25"/>
    <row r="8315" x14ac:dyDescent="0.25"/>
    <row r="8316" x14ac:dyDescent="0.25"/>
    <row r="8317" x14ac:dyDescent="0.25"/>
    <row r="8318" x14ac:dyDescent="0.25"/>
    <row r="8319" x14ac:dyDescent="0.25"/>
    <row r="8320" x14ac:dyDescent="0.25"/>
    <row r="8321" x14ac:dyDescent="0.25"/>
    <row r="8322" x14ac:dyDescent="0.25"/>
    <row r="8323" x14ac:dyDescent="0.25"/>
    <row r="8324" x14ac:dyDescent="0.25"/>
    <row r="8325" x14ac:dyDescent="0.25"/>
    <row r="8326" x14ac:dyDescent="0.25"/>
    <row r="8327" x14ac:dyDescent="0.25"/>
    <row r="8328" x14ac:dyDescent="0.25"/>
    <row r="8329" x14ac:dyDescent="0.25"/>
    <row r="8330" x14ac:dyDescent="0.25"/>
    <row r="8331" x14ac:dyDescent="0.25"/>
    <row r="8332" x14ac:dyDescent="0.25"/>
    <row r="8333" x14ac:dyDescent="0.25"/>
    <row r="8334" x14ac:dyDescent="0.25"/>
    <row r="8335" x14ac:dyDescent="0.25"/>
    <row r="8336" x14ac:dyDescent="0.25"/>
    <row r="8337" x14ac:dyDescent="0.25"/>
    <row r="8338" x14ac:dyDescent="0.25"/>
    <row r="8339" x14ac:dyDescent="0.25"/>
    <row r="8340" x14ac:dyDescent="0.25"/>
    <row r="8341" x14ac:dyDescent="0.25"/>
    <row r="8342" x14ac:dyDescent="0.25"/>
    <row r="8343" x14ac:dyDescent="0.25"/>
    <row r="8344" x14ac:dyDescent="0.25"/>
    <row r="8345" x14ac:dyDescent="0.25"/>
    <row r="8346" x14ac:dyDescent="0.25"/>
    <row r="8347" x14ac:dyDescent="0.25"/>
    <row r="8348" x14ac:dyDescent="0.25"/>
    <row r="8349" x14ac:dyDescent="0.25"/>
    <row r="8350" x14ac:dyDescent="0.25"/>
    <row r="8351" x14ac:dyDescent="0.25"/>
    <row r="8352" x14ac:dyDescent="0.25"/>
    <row r="8353" x14ac:dyDescent="0.25"/>
    <row r="8354" x14ac:dyDescent="0.25"/>
    <row r="8355" x14ac:dyDescent="0.25"/>
    <row r="8356" x14ac:dyDescent="0.25"/>
    <row r="8357" x14ac:dyDescent="0.25"/>
    <row r="8358" x14ac:dyDescent="0.25"/>
    <row r="8359" x14ac:dyDescent="0.25"/>
    <row r="8360" x14ac:dyDescent="0.25"/>
    <row r="8361" x14ac:dyDescent="0.25"/>
    <row r="8362" x14ac:dyDescent="0.25"/>
    <row r="8363" x14ac:dyDescent="0.25"/>
    <row r="8364" x14ac:dyDescent="0.25"/>
    <row r="8365" x14ac:dyDescent="0.25"/>
    <row r="8366" x14ac:dyDescent="0.25"/>
    <row r="8367" x14ac:dyDescent="0.25"/>
    <row r="8368" x14ac:dyDescent="0.25"/>
    <row r="8369" x14ac:dyDescent="0.25"/>
    <row r="8370" x14ac:dyDescent="0.25"/>
    <row r="8371" x14ac:dyDescent="0.25"/>
    <row r="8372" x14ac:dyDescent="0.25"/>
    <row r="8373" x14ac:dyDescent="0.25"/>
    <row r="8374" x14ac:dyDescent="0.25"/>
    <row r="8375" x14ac:dyDescent="0.25"/>
    <row r="8376" x14ac:dyDescent="0.25"/>
    <row r="8377" x14ac:dyDescent="0.25"/>
    <row r="8378" x14ac:dyDescent="0.25"/>
    <row r="8379" x14ac:dyDescent="0.25"/>
    <row r="8380" x14ac:dyDescent="0.25"/>
    <row r="8381" x14ac:dyDescent="0.25"/>
    <row r="8382" x14ac:dyDescent="0.25"/>
    <row r="8383" x14ac:dyDescent="0.25"/>
    <row r="8384" x14ac:dyDescent="0.25"/>
    <row r="8385" x14ac:dyDescent="0.25"/>
    <row r="8386" x14ac:dyDescent="0.25"/>
    <row r="8387" x14ac:dyDescent="0.25"/>
    <row r="8388" x14ac:dyDescent="0.25"/>
    <row r="8389" x14ac:dyDescent="0.25"/>
    <row r="8390" x14ac:dyDescent="0.25"/>
    <row r="8391" x14ac:dyDescent="0.25"/>
    <row r="8392" x14ac:dyDescent="0.25"/>
    <row r="8393" x14ac:dyDescent="0.25"/>
    <row r="8394" x14ac:dyDescent="0.25"/>
    <row r="8395" x14ac:dyDescent="0.25"/>
    <row r="8396" x14ac:dyDescent="0.25"/>
    <row r="8397" x14ac:dyDescent="0.25"/>
    <row r="8398" x14ac:dyDescent="0.25"/>
    <row r="8399" x14ac:dyDescent="0.25"/>
    <row r="8400" x14ac:dyDescent="0.25"/>
    <row r="8401" x14ac:dyDescent="0.25"/>
    <row r="8402" x14ac:dyDescent="0.25"/>
    <row r="8403" x14ac:dyDescent="0.25"/>
    <row r="8404" x14ac:dyDescent="0.25"/>
    <row r="8405" x14ac:dyDescent="0.25"/>
    <row r="8406" x14ac:dyDescent="0.25"/>
    <row r="8407" x14ac:dyDescent="0.25"/>
    <row r="8408" x14ac:dyDescent="0.25"/>
    <row r="8409" x14ac:dyDescent="0.25"/>
    <row r="8410" x14ac:dyDescent="0.25"/>
    <row r="8411" x14ac:dyDescent="0.25"/>
    <row r="8412" x14ac:dyDescent="0.25"/>
    <row r="8413" x14ac:dyDescent="0.25"/>
    <row r="8414" x14ac:dyDescent="0.25"/>
    <row r="8415" x14ac:dyDescent="0.25"/>
    <row r="8416" x14ac:dyDescent="0.25"/>
    <row r="8417" x14ac:dyDescent="0.25"/>
    <row r="8418" x14ac:dyDescent="0.25"/>
    <row r="8419" x14ac:dyDescent="0.25"/>
    <row r="8420" x14ac:dyDescent="0.25"/>
    <row r="8421" x14ac:dyDescent="0.25"/>
    <row r="8422" x14ac:dyDescent="0.25"/>
    <row r="8423" x14ac:dyDescent="0.25"/>
    <row r="8424" x14ac:dyDescent="0.25"/>
    <row r="8425" x14ac:dyDescent="0.25"/>
    <row r="8426" x14ac:dyDescent="0.25"/>
    <row r="8427" x14ac:dyDescent="0.25"/>
    <row r="8428" x14ac:dyDescent="0.25"/>
    <row r="8429" x14ac:dyDescent="0.25"/>
    <row r="8430" x14ac:dyDescent="0.25"/>
    <row r="8431" x14ac:dyDescent="0.25"/>
    <row r="8432" x14ac:dyDescent="0.25"/>
    <row r="8433" x14ac:dyDescent="0.25"/>
    <row r="8434" x14ac:dyDescent="0.25"/>
    <row r="8435" x14ac:dyDescent="0.25"/>
    <row r="8436" x14ac:dyDescent="0.25"/>
    <row r="8437" x14ac:dyDescent="0.25"/>
    <row r="8438" x14ac:dyDescent="0.25"/>
    <row r="8439" x14ac:dyDescent="0.25"/>
    <row r="8440" x14ac:dyDescent="0.25"/>
    <row r="8441" x14ac:dyDescent="0.25"/>
    <row r="8442" x14ac:dyDescent="0.25"/>
    <row r="8443" x14ac:dyDescent="0.25"/>
    <row r="8444" x14ac:dyDescent="0.25"/>
    <row r="8445" x14ac:dyDescent="0.25"/>
    <row r="8446" x14ac:dyDescent="0.25"/>
    <row r="8447" x14ac:dyDescent="0.25"/>
    <row r="8448" x14ac:dyDescent="0.25"/>
    <row r="8449" x14ac:dyDescent="0.25"/>
    <row r="8450" x14ac:dyDescent="0.25"/>
    <row r="8451" x14ac:dyDescent="0.25"/>
    <row r="8452" x14ac:dyDescent="0.25"/>
    <row r="8453" x14ac:dyDescent="0.25"/>
    <row r="8454" x14ac:dyDescent="0.25"/>
    <row r="8455" x14ac:dyDescent="0.25"/>
    <row r="8456" x14ac:dyDescent="0.25"/>
    <row r="8457" x14ac:dyDescent="0.25"/>
    <row r="8458" x14ac:dyDescent="0.25"/>
    <row r="8459" x14ac:dyDescent="0.25"/>
    <row r="8460" x14ac:dyDescent="0.25"/>
    <row r="8461" x14ac:dyDescent="0.25"/>
    <row r="8462" x14ac:dyDescent="0.25"/>
    <row r="8463" x14ac:dyDescent="0.25"/>
    <row r="8464" x14ac:dyDescent="0.25"/>
    <row r="8465" x14ac:dyDescent="0.25"/>
    <row r="8466" x14ac:dyDescent="0.25"/>
    <row r="8467" x14ac:dyDescent="0.25"/>
    <row r="8468" x14ac:dyDescent="0.25"/>
    <row r="8469" x14ac:dyDescent="0.25"/>
    <row r="8470" x14ac:dyDescent="0.25"/>
    <row r="8471" x14ac:dyDescent="0.25"/>
    <row r="8472" x14ac:dyDescent="0.25"/>
    <row r="8473" x14ac:dyDescent="0.25"/>
    <row r="8474" x14ac:dyDescent="0.25"/>
    <row r="8475" x14ac:dyDescent="0.25"/>
    <row r="8476" x14ac:dyDescent="0.25"/>
    <row r="8477" x14ac:dyDescent="0.25"/>
    <row r="8478" x14ac:dyDescent="0.25"/>
    <row r="8479" x14ac:dyDescent="0.25"/>
    <row r="8480" x14ac:dyDescent="0.25"/>
    <row r="8481" x14ac:dyDescent="0.25"/>
    <row r="8482" x14ac:dyDescent="0.25"/>
    <row r="8483" x14ac:dyDescent="0.25"/>
    <row r="8484" x14ac:dyDescent="0.25"/>
    <row r="8485" x14ac:dyDescent="0.25"/>
    <row r="8486" x14ac:dyDescent="0.25"/>
    <row r="8487" x14ac:dyDescent="0.25"/>
    <row r="8488" x14ac:dyDescent="0.25"/>
    <row r="8489" x14ac:dyDescent="0.25"/>
    <row r="8490" x14ac:dyDescent="0.25"/>
    <row r="8491" x14ac:dyDescent="0.25"/>
    <row r="8492" x14ac:dyDescent="0.25"/>
    <row r="8493" x14ac:dyDescent="0.25"/>
    <row r="8494" x14ac:dyDescent="0.25"/>
    <row r="8495" x14ac:dyDescent="0.25"/>
    <row r="8496" x14ac:dyDescent="0.25"/>
    <row r="8497" x14ac:dyDescent="0.25"/>
    <row r="8498" x14ac:dyDescent="0.25"/>
    <row r="8499" x14ac:dyDescent="0.25"/>
    <row r="8500" x14ac:dyDescent="0.25"/>
    <row r="8501" x14ac:dyDescent="0.25"/>
    <row r="8502" x14ac:dyDescent="0.25"/>
    <row r="8503" x14ac:dyDescent="0.25"/>
    <row r="8504" x14ac:dyDescent="0.25"/>
    <row r="8505" x14ac:dyDescent="0.25"/>
    <row r="8506" x14ac:dyDescent="0.25"/>
    <row r="8507" x14ac:dyDescent="0.25"/>
    <row r="8508" x14ac:dyDescent="0.25"/>
    <row r="8509" x14ac:dyDescent="0.25"/>
    <row r="8510" x14ac:dyDescent="0.25"/>
    <row r="8511" x14ac:dyDescent="0.25"/>
    <row r="8512" x14ac:dyDescent="0.25"/>
    <row r="8513" x14ac:dyDescent="0.25"/>
    <row r="8514" x14ac:dyDescent="0.25"/>
    <row r="8515" x14ac:dyDescent="0.25"/>
    <row r="8516" x14ac:dyDescent="0.25"/>
    <row r="8517" x14ac:dyDescent="0.25"/>
    <row r="8518" x14ac:dyDescent="0.25"/>
    <row r="8519" x14ac:dyDescent="0.25"/>
    <row r="8520" x14ac:dyDescent="0.25"/>
    <row r="8521" x14ac:dyDescent="0.25"/>
    <row r="8522" x14ac:dyDescent="0.25"/>
    <row r="8523" x14ac:dyDescent="0.25"/>
    <row r="8524" x14ac:dyDescent="0.25"/>
    <row r="8525" x14ac:dyDescent="0.25"/>
    <row r="8526" x14ac:dyDescent="0.25"/>
    <row r="8527" x14ac:dyDescent="0.25"/>
    <row r="8528" x14ac:dyDescent="0.25"/>
    <row r="8529" x14ac:dyDescent="0.25"/>
    <row r="8530" x14ac:dyDescent="0.25"/>
    <row r="8531" x14ac:dyDescent="0.25"/>
    <row r="8532" x14ac:dyDescent="0.25"/>
    <row r="8533" x14ac:dyDescent="0.25"/>
    <row r="8534" x14ac:dyDescent="0.25"/>
    <row r="8535" x14ac:dyDescent="0.25"/>
    <row r="8536" x14ac:dyDescent="0.25"/>
    <row r="8537" x14ac:dyDescent="0.25"/>
    <row r="8538" x14ac:dyDescent="0.25"/>
    <row r="8539" x14ac:dyDescent="0.25"/>
    <row r="8540" x14ac:dyDescent="0.25"/>
    <row r="8541" x14ac:dyDescent="0.25"/>
    <row r="8542" x14ac:dyDescent="0.25"/>
    <row r="8543" x14ac:dyDescent="0.25"/>
    <row r="8544" x14ac:dyDescent="0.25"/>
    <row r="8545" x14ac:dyDescent="0.25"/>
    <row r="8546" x14ac:dyDescent="0.25"/>
    <row r="8547" x14ac:dyDescent="0.25"/>
    <row r="8548" x14ac:dyDescent="0.25"/>
    <row r="8549" x14ac:dyDescent="0.25"/>
    <row r="8550" x14ac:dyDescent="0.25"/>
    <row r="8551" x14ac:dyDescent="0.25"/>
    <row r="8552" x14ac:dyDescent="0.25"/>
    <row r="8553" x14ac:dyDescent="0.25"/>
    <row r="8554" x14ac:dyDescent="0.25"/>
    <row r="8555" x14ac:dyDescent="0.25"/>
    <row r="8556" x14ac:dyDescent="0.25"/>
    <row r="8557" x14ac:dyDescent="0.25"/>
    <row r="8558" x14ac:dyDescent="0.25"/>
    <row r="8559" x14ac:dyDescent="0.25"/>
    <row r="8560" x14ac:dyDescent="0.25"/>
    <row r="8561" x14ac:dyDescent="0.25"/>
    <row r="8562" x14ac:dyDescent="0.25"/>
    <row r="8563" x14ac:dyDescent="0.25"/>
    <row r="8564" x14ac:dyDescent="0.25"/>
    <row r="8565" x14ac:dyDescent="0.25"/>
    <row r="8566" x14ac:dyDescent="0.25"/>
    <row r="8567" x14ac:dyDescent="0.25"/>
    <row r="8568" x14ac:dyDescent="0.25"/>
    <row r="8569" x14ac:dyDescent="0.25"/>
    <row r="8570" x14ac:dyDescent="0.25"/>
    <row r="8571" x14ac:dyDescent="0.25"/>
    <row r="8572" x14ac:dyDescent="0.25"/>
    <row r="8573" x14ac:dyDescent="0.25"/>
    <row r="8574" x14ac:dyDescent="0.25"/>
    <row r="8575" x14ac:dyDescent="0.25"/>
    <row r="8576" x14ac:dyDescent="0.25"/>
    <row r="8577" x14ac:dyDescent="0.25"/>
    <row r="8578" x14ac:dyDescent="0.25"/>
    <row r="8579" x14ac:dyDescent="0.25"/>
    <row r="8580" x14ac:dyDescent="0.25"/>
    <row r="8581" x14ac:dyDescent="0.25"/>
    <row r="8582" x14ac:dyDescent="0.25"/>
    <row r="8583" x14ac:dyDescent="0.25"/>
    <row r="8584" x14ac:dyDescent="0.25"/>
    <row r="8585" x14ac:dyDescent="0.25"/>
    <row r="8586" x14ac:dyDescent="0.25"/>
    <row r="8587" x14ac:dyDescent="0.25"/>
    <row r="8588" x14ac:dyDescent="0.25"/>
    <row r="8589" x14ac:dyDescent="0.25"/>
    <row r="8590" x14ac:dyDescent="0.25"/>
    <row r="8591" x14ac:dyDescent="0.25"/>
    <row r="8592" x14ac:dyDescent="0.25"/>
    <row r="8593" x14ac:dyDescent="0.25"/>
    <row r="8594" x14ac:dyDescent="0.25"/>
    <row r="8595" x14ac:dyDescent="0.25"/>
    <row r="8596" x14ac:dyDescent="0.25"/>
    <row r="8597" x14ac:dyDescent="0.25"/>
    <row r="8598" x14ac:dyDescent="0.25"/>
    <row r="8599" x14ac:dyDescent="0.25"/>
    <row r="8600" x14ac:dyDescent="0.25"/>
    <row r="8601" x14ac:dyDescent="0.25"/>
    <row r="8602" x14ac:dyDescent="0.25"/>
    <row r="8603" x14ac:dyDescent="0.25"/>
    <row r="8604" x14ac:dyDescent="0.25"/>
    <row r="8605" x14ac:dyDescent="0.25"/>
    <row r="8606" x14ac:dyDescent="0.25"/>
    <row r="8607" x14ac:dyDescent="0.25"/>
    <row r="8608" x14ac:dyDescent="0.25"/>
    <row r="8609" x14ac:dyDescent="0.25"/>
    <row r="8610" x14ac:dyDescent="0.25"/>
    <row r="8611" x14ac:dyDescent="0.25"/>
    <row r="8612" x14ac:dyDescent="0.25"/>
    <row r="8613" x14ac:dyDescent="0.25"/>
    <row r="8614" x14ac:dyDescent="0.25"/>
    <row r="8615" x14ac:dyDescent="0.25"/>
    <row r="8616" x14ac:dyDescent="0.25"/>
    <row r="8617" x14ac:dyDescent="0.25"/>
    <row r="8618" x14ac:dyDescent="0.25"/>
    <row r="8619" x14ac:dyDescent="0.25"/>
    <row r="8620" x14ac:dyDescent="0.25"/>
    <row r="8621" x14ac:dyDescent="0.25"/>
    <row r="8622" x14ac:dyDescent="0.25"/>
    <row r="8623" x14ac:dyDescent="0.25"/>
    <row r="8624" x14ac:dyDescent="0.25"/>
    <row r="8625" x14ac:dyDescent="0.25"/>
    <row r="8626" x14ac:dyDescent="0.25"/>
    <row r="8627" x14ac:dyDescent="0.25"/>
    <row r="8628" x14ac:dyDescent="0.25"/>
    <row r="8629" x14ac:dyDescent="0.25"/>
    <row r="8630" x14ac:dyDescent="0.25"/>
    <row r="8631" x14ac:dyDescent="0.25"/>
    <row r="8632" x14ac:dyDescent="0.25"/>
    <row r="8633" x14ac:dyDescent="0.25"/>
    <row r="8634" x14ac:dyDescent="0.25"/>
    <row r="8635" x14ac:dyDescent="0.25"/>
    <row r="8636" x14ac:dyDescent="0.25"/>
    <row r="8637" x14ac:dyDescent="0.25"/>
    <row r="8638" x14ac:dyDescent="0.25"/>
    <row r="8639" x14ac:dyDescent="0.25"/>
    <row r="8640" x14ac:dyDescent="0.25"/>
    <row r="8641" x14ac:dyDescent="0.25"/>
    <row r="8642" x14ac:dyDescent="0.25"/>
    <row r="8643" x14ac:dyDescent="0.25"/>
    <row r="8644" x14ac:dyDescent="0.25"/>
    <row r="8645" x14ac:dyDescent="0.25"/>
    <row r="8646" x14ac:dyDescent="0.25"/>
    <row r="8647" x14ac:dyDescent="0.25"/>
    <row r="8648" x14ac:dyDescent="0.25"/>
    <row r="8649" x14ac:dyDescent="0.25"/>
    <row r="8650" x14ac:dyDescent="0.25"/>
    <row r="8651" x14ac:dyDescent="0.25"/>
    <row r="8652" x14ac:dyDescent="0.25"/>
    <row r="8653" x14ac:dyDescent="0.25"/>
    <row r="8654" x14ac:dyDescent="0.25"/>
    <row r="8655" x14ac:dyDescent="0.25"/>
    <row r="8656" x14ac:dyDescent="0.25"/>
    <row r="8657" x14ac:dyDescent="0.25"/>
    <row r="8658" x14ac:dyDescent="0.25"/>
    <row r="8659" x14ac:dyDescent="0.25"/>
    <row r="8660" x14ac:dyDescent="0.25"/>
    <row r="8661" x14ac:dyDescent="0.25"/>
    <row r="8662" x14ac:dyDescent="0.25"/>
    <row r="8663" x14ac:dyDescent="0.25"/>
    <row r="8664" x14ac:dyDescent="0.25"/>
    <row r="8665" x14ac:dyDescent="0.25"/>
    <row r="8666" x14ac:dyDescent="0.25"/>
    <row r="8667" x14ac:dyDescent="0.25"/>
    <row r="8668" x14ac:dyDescent="0.25"/>
    <row r="8669" x14ac:dyDescent="0.25"/>
    <row r="8670" x14ac:dyDescent="0.25"/>
    <row r="8671" x14ac:dyDescent="0.25"/>
    <row r="8672" x14ac:dyDescent="0.25"/>
    <row r="8673" x14ac:dyDescent="0.25"/>
    <row r="8674" x14ac:dyDescent="0.25"/>
    <row r="8675" x14ac:dyDescent="0.25"/>
    <row r="8676" x14ac:dyDescent="0.25"/>
    <row r="8677" x14ac:dyDescent="0.25"/>
    <row r="8678" x14ac:dyDescent="0.25"/>
    <row r="8679" x14ac:dyDescent="0.25"/>
    <row r="8680" x14ac:dyDescent="0.25"/>
    <row r="8681" x14ac:dyDescent="0.25"/>
    <row r="8682" x14ac:dyDescent="0.25"/>
    <row r="8683" x14ac:dyDescent="0.25"/>
    <row r="8684" x14ac:dyDescent="0.25"/>
    <row r="8685" x14ac:dyDescent="0.25"/>
    <row r="8686" x14ac:dyDescent="0.25"/>
    <row r="8687" x14ac:dyDescent="0.25"/>
    <row r="8688" x14ac:dyDescent="0.25"/>
    <row r="8689" x14ac:dyDescent="0.25"/>
    <row r="8690" x14ac:dyDescent="0.25"/>
    <row r="8691" x14ac:dyDescent="0.25"/>
    <row r="8692" x14ac:dyDescent="0.25"/>
    <row r="8693" x14ac:dyDescent="0.25"/>
    <row r="8694" x14ac:dyDescent="0.25"/>
    <row r="8695" x14ac:dyDescent="0.25"/>
    <row r="8696" x14ac:dyDescent="0.25"/>
    <row r="8697" x14ac:dyDescent="0.25"/>
    <row r="8698" x14ac:dyDescent="0.25"/>
    <row r="8699" x14ac:dyDescent="0.25"/>
    <row r="8700" x14ac:dyDescent="0.25"/>
    <row r="8701" x14ac:dyDescent="0.25"/>
    <row r="8702" x14ac:dyDescent="0.25"/>
    <row r="8703" x14ac:dyDescent="0.25"/>
    <row r="8704" x14ac:dyDescent="0.25"/>
    <row r="8705" x14ac:dyDescent="0.25"/>
    <row r="8706" x14ac:dyDescent="0.25"/>
    <row r="8707" x14ac:dyDescent="0.25"/>
    <row r="8708" x14ac:dyDescent="0.25"/>
    <row r="8709" x14ac:dyDescent="0.25"/>
    <row r="8710" x14ac:dyDescent="0.25"/>
    <row r="8711" x14ac:dyDescent="0.25"/>
    <row r="8712" x14ac:dyDescent="0.25"/>
    <row r="8713" x14ac:dyDescent="0.25"/>
    <row r="8714" x14ac:dyDescent="0.25"/>
    <row r="8715" x14ac:dyDescent="0.25"/>
    <row r="8716" x14ac:dyDescent="0.25"/>
    <row r="8717" x14ac:dyDescent="0.25"/>
    <row r="8718" x14ac:dyDescent="0.25"/>
    <row r="8719" x14ac:dyDescent="0.25"/>
    <row r="8720" x14ac:dyDescent="0.25"/>
    <row r="8721" x14ac:dyDescent="0.25"/>
    <row r="8722" x14ac:dyDescent="0.25"/>
    <row r="8723" x14ac:dyDescent="0.25"/>
    <row r="8724" x14ac:dyDescent="0.25"/>
    <row r="8725" x14ac:dyDescent="0.25"/>
    <row r="8726" x14ac:dyDescent="0.25"/>
    <row r="8727" x14ac:dyDescent="0.25"/>
    <row r="8728" x14ac:dyDescent="0.25"/>
    <row r="8729" x14ac:dyDescent="0.25"/>
    <row r="8730" x14ac:dyDescent="0.25"/>
    <row r="8731" x14ac:dyDescent="0.25"/>
    <row r="8732" x14ac:dyDescent="0.25"/>
    <row r="8733" x14ac:dyDescent="0.25"/>
    <row r="8734" x14ac:dyDescent="0.25"/>
    <row r="8735" x14ac:dyDescent="0.25"/>
    <row r="8736" x14ac:dyDescent="0.25"/>
    <row r="8737" x14ac:dyDescent="0.25"/>
    <row r="8738" x14ac:dyDescent="0.25"/>
    <row r="8739" x14ac:dyDescent="0.25"/>
    <row r="8740" x14ac:dyDescent="0.25"/>
    <row r="8741" x14ac:dyDescent="0.25"/>
    <row r="8742" x14ac:dyDescent="0.25"/>
    <row r="8743" x14ac:dyDescent="0.25"/>
    <row r="8744" x14ac:dyDescent="0.25"/>
    <row r="8745" x14ac:dyDescent="0.25"/>
    <row r="8746" x14ac:dyDescent="0.25"/>
    <row r="8747" x14ac:dyDescent="0.25"/>
    <row r="8748" x14ac:dyDescent="0.25"/>
    <row r="8749" x14ac:dyDescent="0.25"/>
    <row r="8750" x14ac:dyDescent="0.25"/>
    <row r="8751" x14ac:dyDescent="0.25"/>
    <row r="8752" x14ac:dyDescent="0.25"/>
    <row r="8753" x14ac:dyDescent="0.25"/>
    <row r="8754" x14ac:dyDescent="0.25"/>
    <row r="8755" x14ac:dyDescent="0.25"/>
    <row r="8756" x14ac:dyDescent="0.25"/>
    <row r="8757" x14ac:dyDescent="0.25"/>
    <row r="8758" x14ac:dyDescent="0.25"/>
    <row r="8759" x14ac:dyDescent="0.25"/>
    <row r="8760" x14ac:dyDescent="0.25"/>
    <row r="8761" x14ac:dyDescent="0.25"/>
    <row r="8762" x14ac:dyDescent="0.25"/>
    <row r="8763" x14ac:dyDescent="0.25"/>
    <row r="8764" x14ac:dyDescent="0.25"/>
    <row r="8765" x14ac:dyDescent="0.25"/>
    <row r="8766" x14ac:dyDescent="0.25"/>
    <row r="8767" x14ac:dyDescent="0.25"/>
    <row r="8768" x14ac:dyDescent="0.25"/>
    <row r="8769" x14ac:dyDescent="0.25"/>
    <row r="8770" x14ac:dyDescent="0.25"/>
    <row r="8771" x14ac:dyDescent="0.25"/>
    <row r="8772" x14ac:dyDescent="0.25"/>
    <row r="8773" x14ac:dyDescent="0.25"/>
    <row r="8774" x14ac:dyDescent="0.25"/>
    <row r="8775" x14ac:dyDescent="0.25"/>
    <row r="8776" x14ac:dyDescent="0.25"/>
    <row r="8777" x14ac:dyDescent="0.25"/>
    <row r="8778" x14ac:dyDescent="0.25"/>
    <row r="8779" x14ac:dyDescent="0.25"/>
    <row r="8780" x14ac:dyDescent="0.25"/>
    <row r="8781" x14ac:dyDescent="0.25"/>
    <row r="8782" x14ac:dyDescent="0.25"/>
    <row r="8783" x14ac:dyDescent="0.25"/>
    <row r="8784" x14ac:dyDescent="0.25"/>
    <row r="8785" x14ac:dyDescent="0.25"/>
    <row r="8786" x14ac:dyDescent="0.25"/>
    <row r="8787" x14ac:dyDescent="0.25"/>
    <row r="8788" x14ac:dyDescent="0.25"/>
    <row r="8789" x14ac:dyDescent="0.25"/>
    <row r="8790" x14ac:dyDescent="0.25"/>
    <row r="8791" x14ac:dyDescent="0.25"/>
    <row r="8792" x14ac:dyDescent="0.25"/>
    <row r="8793" x14ac:dyDescent="0.25"/>
    <row r="8794" x14ac:dyDescent="0.25"/>
    <row r="8795" x14ac:dyDescent="0.25"/>
    <row r="8796" x14ac:dyDescent="0.25"/>
    <row r="8797" x14ac:dyDescent="0.25"/>
    <row r="8798" x14ac:dyDescent="0.25"/>
    <row r="8799" x14ac:dyDescent="0.25"/>
    <row r="8800" x14ac:dyDescent="0.25"/>
    <row r="8801" x14ac:dyDescent="0.25"/>
    <row r="8802" x14ac:dyDescent="0.25"/>
    <row r="8803" x14ac:dyDescent="0.25"/>
    <row r="8804" x14ac:dyDescent="0.25"/>
    <row r="8805" x14ac:dyDescent="0.25"/>
    <row r="8806" x14ac:dyDescent="0.25"/>
    <row r="8807" x14ac:dyDescent="0.25"/>
    <row r="8808" x14ac:dyDescent="0.25"/>
    <row r="8809" x14ac:dyDescent="0.25"/>
    <row r="8810" x14ac:dyDescent="0.25"/>
    <row r="8811" x14ac:dyDescent="0.25"/>
    <row r="8812" x14ac:dyDescent="0.25"/>
    <row r="8813" x14ac:dyDescent="0.25"/>
    <row r="8814" x14ac:dyDescent="0.25"/>
    <row r="8815" x14ac:dyDescent="0.25"/>
    <row r="8816" x14ac:dyDescent="0.25"/>
    <row r="8817" x14ac:dyDescent="0.25"/>
    <row r="8818" x14ac:dyDescent="0.25"/>
    <row r="8819" x14ac:dyDescent="0.25"/>
    <row r="8820" x14ac:dyDescent="0.25"/>
    <row r="8821" x14ac:dyDescent="0.25"/>
    <row r="8822" x14ac:dyDescent="0.25"/>
    <row r="8823" x14ac:dyDescent="0.25"/>
    <row r="8824" x14ac:dyDescent="0.25"/>
    <row r="8825" x14ac:dyDescent="0.25"/>
    <row r="8826" x14ac:dyDescent="0.25"/>
    <row r="8827" x14ac:dyDescent="0.25"/>
    <row r="8828" x14ac:dyDescent="0.25"/>
    <row r="8829" x14ac:dyDescent="0.25"/>
    <row r="8830" x14ac:dyDescent="0.25"/>
    <row r="8831" x14ac:dyDescent="0.25"/>
    <row r="8832" x14ac:dyDescent="0.25"/>
    <row r="8833" x14ac:dyDescent="0.25"/>
    <row r="8834" x14ac:dyDescent="0.25"/>
    <row r="8835" x14ac:dyDescent="0.25"/>
    <row r="8836" x14ac:dyDescent="0.25"/>
    <row r="8837" x14ac:dyDescent="0.25"/>
    <row r="8838" x14ac:dyDescent="0.25"/>
    <row r="8839" x14ac:dyDescent="0.25"/>
    <row r="8840" x14ac:dyDescent="0.25"/>
    <row r="8841" x14ac:dyDescent="0.25"/>
    <row r="8842" x14ac:dyDescent="0.25"/>
    <row r="8843" x14ac:dyDescent="0.25"/>
    <row r="8844" x14ac:dyDescent="0.25"/>
    <row r="8845" x14ac:dyDescent="0.25"/>
    <row r="8846" x14ac:dyDescent="0.25"/>
    <row r="8847" x14ac:dyDescent="0.25"/>
    <row r="8848" x14ac:dyDescent="0.25"/>
    <row r="8849" x14ac:dyDescent="0.25"/>
    <row r="8850" x14ac:dyDescent="0.25"/>
    <row r="8851" x14ac:dyDescent="0.25"/>
    <row r="8852" x14ac:dyDescent="0.25"/>
    <row r="8853" x14ac:dyDescent="0.25"/>
    <row r="8854" x14ac:dyDescent="0.25"/>
    <row r="8855" x14ac:dyDescent="0.25"/>
    <row r="8856" x14ac:dyDescent="0.25"/>
    <row r="8857" x14ac:dyDescent="0.25"/>
    <row r="8858" x14ac:dyDescent="0.25"/>
    <row r="8859" x14ac:dyDescent="0.25"/>
    <row r="8860" x14ac:dyDescent="0.25"/>
    <row r="8861" x14ac:dyDescent="0.25"/>
    <row r="8862" x14ac:dyDescent="0.25"/>
    <row r="8863" x14ac:dyDescent="0.25"/>
    <row r="8864" x14ac:dyDescent="0.25"/>
    <row r="8865" x14ac:dyDescent="0.25"/>
    <row r="8866" x14ac:dyDescent="0.25"/>
    <row r="8867" x14ac:dyDescent="0.25"/>
    <row r="8868" x14ac:dyDescent="0.25"/>
    <row r="8869" x14ac:dyDescent="0.25"/>
    <row r="8870" x14ac:dyDescent="0.25"/>
    <row r="8871" x14ac:dyDescent="0.25"/>
    <row r="8872" x14ac:dyDescent="0.25"/>
    <row r="8873" x14ac:dyDescent="0.25"/>
    <row r="8874" x14ac:dyDescent="0.25"/>
    <row r="8875" x14ac:dyDescent="0.25"/>
    <row r="8876" x14ac:dyDescent="0.25"/>
    <row r="8877" x14ac:dyDescent="0.25"/>
    <row r="8878" x14ac:dyDescent="0.25"/>
    <row r="8879" x14ac:dyDescent="0.25"/>
    <row r="8880" x14ac:dyDescent="0.25"/>
    <row r="8881" x14ac:dyDescent="0.25"/>
    <row r="8882" x14ac:dyDescent="0.25"/>
    <row r="8883" x14ac:dyDescent="0.25"/>
    <row r="8884" x14ac:dyDescent="0.25"/>
    <row r="8885" x14ac:dyDescent="0.25"/>
    <row r="8886" x14ac:dyDescent="0.25"/>
    <row r="8887" x14ac:dyDescent="0.25"/>
    <row r="8888" x14ac:dyDescent="0.25"/>
    <row r="8889" x14ac:dyDescent="0.25"/>
    <row r="8890" x14ac:dyDescent="0.25"/>
    <row r="8891" x14ac:dyDescent="0.25"/>
    <row r="8892" x14ac:dyDescent="0.25"/>
    <row r="8893" x14ac:dyDescent="0.25"/>
    <row r="8894" x14ac:dyDescent="0.25"/>
    <row r="8895" x14ac:dyDescent="0.25"/>
    <row r="8896" x14ac:dyDescent="0.25"/>
    <row r="8897" x14ac:dyDescent="0.25"/>
    <row r="8898" x14ac:dyDescent="0.25"/>
    <row r="8899" x14ac:dyDescent="0.25"/>
    <row r="8900" x14ac:dyDescent="0.25"/>
    <row r="8901" x14ac:dyDescent="0.25"/>
    <row r="8902" x14ac:dyDescent="0.25"/>
    <row r="8903" x14ac:dyDescent="0.25"/>
    <row r="8904" x14ac:dyDescent="0.25"/>
    <row r="8905" x14ac:dyDescent="0.25"/>
    <row r="8906" x14ac:dyDescent="0.25"/>
    <row r="8907" x14ac:dyDescent="0.25"/>
    <row r="8908" x14ac:dyDescent="0.25"/>
    <row r="8909" x14ac:dyDescent="0.25"/>
    <row r="8910" x14ac:dyDescent="0.25"/>
    <row r="8911" x14ac:dyDescent="0.25"/>
    <row r="8912" x14ac:dyDescent="0.25"/>
    <row r="8913" x14ac:dyDescent="0.25"/>
    <row r="8914" x14ac:dyDescent="0.25"/>
    <row r="8915" x14ac:dyDescent="0.25"/>
    <row r="8916" x14ac:dyDescent="0.25"/>
    <row r="8917" x14ac:dyDescent="0.25"/>
    <row r="8918" x14ac:dyDescent="0.25"/>
    <row r="8919" x14ac:dyDescent="0.25"/>
    <row r="8920" x14ac:dyDescent="0.25"/>
    <row r="8921" x14ac:dyDescent="0.25"/>
    <row r="8922" x14ac:dyDescent="0.25"/>
    <row r="8923" x14ac:dyDescent="0.25"/>
    <row r="8924" x14ac:dyDescent="0.25"/>
    <row r="8925" x14ac:dyDescent="0.25"/>
    <row r="8926" x14ac:dyDescent="0.25"/>
    <row r="8927" x14ac:dyDescent="0.25"/>
    <row r="8928" x14ac:dyDescent="0.25"/>
    <row r="8929" x14ac:dyDescent="0.25"/>
    <row r="8930" x14ac:dyDescent="0.25"/>
    <row r="8931" x14ac:dyDescent="0.25"/>
    <row r="8932" x14ac:dyDescent="0.25"/>
    <row r="8933" x14ac:dyDescent="0.25"/>
    <row r="8934" x14ac:dyDescent="0.25"/>
    <row r="8935" x14ac:dyDescent="0.25"/>
    <row r="8936" x14ac:dyDescent="0.25"/>
    <row r="8937" x14ac:dyDescent="0.25"/>
    <row r="8938" x14ac:dyDescent="0.25"/>
    <row r="8939" x14ac:dyDescent="0.25"/>
    <row r="8940" x14ac:dyDescent="0.25"/>
    <row r="8941" x14ac:dyDescent="0.25"/>
    <row r="8942" x14ac:dyDescent="0.25"/>
    <row r="8943" x14ac:dyDescent="0.25"/>
    <row r="8944" x14ac:dyDescent="0.25"/>
    <row r="8945" x14ac:dyDescent="0.25"/>
    <row r="8946" x14ac:dyDescent="0.25"/>
    <row r="8947" x14ac:dyDescent="0.25"/>
    <row r="8948" x14ac:dyDescent="0.25"/>
    <row r="8949" x14ac:dyDescent="0.25"/>
    <row r="8950" x14ac:dyDescent="0.25"/>
    <row r="8951" x14ac:dyDescent="0.25"/>
    <row r="8952" x14ac:dyDescent="0.25"/>
    <row r="8953" x14ac:dyDescent="0.25"/>
    <row r="8954" x14ac:dyDescent="0.25"/>
    <row r="8955" x14ac:dyDescent="0.25"/>
    <row r="8956" x14ac:dyDescent="0.25"/>
    <row r="8957" x14ac:dyDescent="0.25"/>
    <row r="8958" x14ac:dyDescent="0.25"/>
    <row r="8959" x14ac:dyDescent="0.25"/>
    <row r="8960" x14ac:dyDescent="0.25"/>
    <row r="8961" x14ac:dyDescent="0.25"/>
    <row r="8962" x14ac:dyDescent="0.25"/>
    <row r="8963" x14ac:dyDescent="0.25"/>
    <row r="8964" x14ac:dyDescent="0.25"/>
    <row r="8965" x14ac:dyDescent="0.25"/>
    <row r="8966" x14ac:dyDescent="0.25"/>
    <row r="8967" x14ac:dyDescent="0.25"/>
    <row r="8968" x14ac:dyDescent="0.25"/>
    <row r="8969" x14ac:dyDescent="0.25"/>
    <row r="8970" x14ac:dyDescent="0.25"/>
    <row r="8971" x14ac:dyDescent="0.25"/>
    <row r="8972" x14ac:dyDescent="0.25"/>
    <row r="8973" x14ac:dyDescent="0.25"/>
    <row r="8974" x14ac:dyDescent="0.25"/>
    <row r="8975" x14ac:dyDescent="0.25"/>
    <row r="8976" x14ac:dyDescent="0.25"/>
    <row r="8977" x14ac:dyDescent="0.25"/>
    <row r="8978" x14ac:dyDescent="0.25"/>
    <row r="8979" x14ac:dyDescent="0.25"/>
    <row r="8980" x14ac:dyDescent="0.25"/>
    <row r="8981" x14ac:dyDescent="0.25"/>
    <row r="8982" x14ac:dyDescent="0.25"/>
    <row r="8983" x14ac:dyDescent="0.25"/>
    <row r="8984" x14ac:dyDescent="0.25"/>
    <row r="8985" x14ac:dyDescent="0.25"/>
    <row r="8986" x14ac:dyDescent="0.25"/>
    <row r="8987" x14ac:dyDescent="0.25"/>
    <row r="8988" x14ac:dyDescent="0.25"/>
    <row r="8989" x14ac:dyDescent="0.25"/>
    <row r="8990" x14ac:dyDescent="0.25"/>
    <row r="8991" x14ac:dyDescent="0.25"/>
    <row r="8992" x14ac:dyDescent="0.25"/>
    <row r="8993" x14ac:dyDescent="0.25"/>
    <row r="8994" x14ac:dyDescent="0.25"/>
    <row r="8995" x14ac:dyDescent="0.25"/>
    <row r="8996" x14ac:dyDescent="0.25"/>
    <row r="8997" x14ac:dyDescent="0.25"/>
    <row r="8998" x14ac:dyDescent="0.25"/>
    <row r="8999" x14ac:dyDescent="0.25"/>
    <row r="9000" x14ac:dyDescent="0.25"/>
    <row r="9001" x14ac:dyDescent="0.25"/>
    <row r="9002" x14ac:dyDescent="0.25"/>
    <row r="9003" x14ac:dyDescent="0.25"/>
    <row r="9004" x14ac:dyDescent="0.25"/>
    <row r="9005" x14ac:dyDescent="0.25"/>
    <row r="9006" x14ac:dyDescent="0.25"/>
    <row r="9007" x14ac:dyDescent="0.25"/>
    <row r="9008" x14ac:dyDescent="0.25"/>
    <row r="9009" x14ac:dyDescent="0.25"/>
    <row r="9010" x14ac:dyDescent="0.25"/>
    <row r="9011" x14ac:dyDescent="0.25"/>
    <row r="9012" x14ac:dyDescent="0.25"/>
    <row r="9013" x14ac:dyDescent="0.25"/>
    <row r="9014" x14ac:dyDescent="0.25"/>
    <row r="9015" x14ac:dyDescent="0.25"/>
    <row r="9016" x14ac:dyDescent="0.25"/>
    <row r="9017" x14ac:dyDescent="0.25"/>
    <row r="9018" x14ac:dyDescent="0.25"/>
    <row r="9019" x14ac:dyDescent="0.25"/>
    <row r="9020" x14ac:dyDescent="0.25"/>
    <row r="9021" x14ac:dyDescent="0.25"/>
    <row r="9022" x14ac:dyDescent="0.25"/>
    <row r="9023" x14ac:dyDescent="0.25"/>
    <row r="9024" x14ac:dyDescent="0.25"/>
    <row r="9025" x14ac:dyDescent="0.25"/>
    <row r="9026" x14ac:dyDescent="0.25"/>
    <row r="9027" x14ac:dyDescent="0.25"/>
    <row r="9028" x14ac:dyDescent="0.25"/>
    <row r="9029" x14ac:dyDescent="0.25"/>
    <row r="9030" x14ac:dyDescent="0.25"/>
    <row r="9031" x14ac:dyDescent="0.25"/>
    <row r="9032" x14ac:dyDescent="0.25"/>
    <row r="9033" x14ac:dyDescent="0.25"/>
    <row r="9034" x14ac:dyDescent="0.25"/>
    <row r="9035" x14ac:dyDescent="0.25"/>
    <row r="9036" x14ac:dyDescent="0.25"/>
    <row r="9037" x14ac:dyDescent="0.25"/>
    <row r="9038" x14ac:dyDescent="0.25"/>
    <row r="9039" x14ac:dyDescent="0.25"/>
    <row r="9040" x14ac:dyDescent="0.25"/>
    <row r="9041" x14ac:dyDescent="0.25"/>
    <row r="9042" x14ac:dyDescent="0.25"/>
    <row r="9043" x14ac:dyDescent="0.25"/>
    <row r="9044" x14ac:dyDescent="0.25"/>
    <row r="9045" x14ac:dyDescent="0.25"/>
    <row r="9046" x14ac:dyDescent="0.25"/>
    <row r="9047" x14ac:dyDescent="0.25"/>
    <row r="9048" x14ac:dyDescent="0.25"/>
    <row r="9049" x14ac:dyDescent="0.25"/>
    <row r="9050" x14ac:dyDescent="0.25"/>
    <row r="9051" x14ac:dyDescent="0.25"/>
    <row r="9052" x14ac:dyDescent="0.25"/>
    <row r="9053" x14ac:dyDescent="0.25"/>
    <row r="9054" x14ac:dyDescent="0.25"/>
    <row r="9055" x14ac:dyDescent="0.25"/>
    <row r="9056" x14ac:dyDescent="0.25"/>
    <row r="9057" x14ac:dyDescent="0.25"/>
    <row r="9058" x14ac:dyDescent="0.25"/>
    <row r="9059" x14ac:dyDescent="0.25"/>
    <row r="9060" x14ac:dyDescent="0.25"/>
    <row r="9061" x14ac:dyDescent="0.25"/>
    <row r="9062" x14ac:dyDescent="0.25"/>
    <row r="9063" x14ac:dyDescent="0.25"/>
    <row r="9064" x14ac:dyDescent="0.25"/>
    <row r="9065" x14ac:dyDescent="0.25"/>
    <row r="9066" x14ac:dyDescent="0.25"/>
    <row r="9067" x14ac:dyDescent="0.25"/>
    <row r="9068" x14ac:dyDescent="0.25"/>
    <row r="9069" x14ac:dyDescent="0.25"/>
    <row r="9070" x14ac:dyDescent="0.25"/>
    <row r="9071" x14ac:dyDescent="0.25"/>
    <row r="9072" x14ac:dyDescent="0.25"/>
    <row r="9073" x14ac:dyDescent="0.25"/>
    <row r="9074" x14ac:dyDescent="0.25"/>
    <row r="9075" x14ac:dyDescent="0.25"/>
    <row r="9076" x14ac:dyDescent="0.25"/>
    <row r="9077" x14ac:dyDescent="0.25"/>
    <row r="9078" x14ac:dyDescent="0.25"/>
    <row r="9079" x14ac:dyDescent="0.25"/>
    <row r="9080" x14ac:dyDescent="0.25"/>
    <row r="9081" x14ac:dyDescent="0.25"/>
    <row r="9082" x14ac:dyDescent="0.25"/>
    <row r="9083" x14ac:dyDescent="0.25"/>
    <row r="9084" x14ac:dyDescent="0.25"/>
    <row r="9085" x14ac:dyDescent="0.25"/>
    <row r="9086" x14ac:dyDescent="0.25"/>
    <row r="9087" x14ac:dyDescent="0.25"/>
    <row r="9088" x14ac:dyDescent="0.25"/>
    <row r="9089" x14ac:dyDescent="0.25"/>
    <row r="9090" x14ac:dyDescent="0.25"/>
    <row r="9091" x14ac:dyDescent="0.25"/>
    <row r="9092" x14ac:dyDescent="0.25"/>
    <row r="9093" x14ac:dyDescent="0.25"/>
    <row r="9094" x14ac:dyDescent="0.25"/>
    <row r="9095" x14ac:dyDescent="0.25"/>
    <row r="9096" x14ac:dyDescent="0.25"/>
    <row r="9097" x14ac:dyDescent="0.25"/>
    <row r="9098" x14ac:dyDescent="0.25"/>
    <row r="9099" x14ac:dyDescent="0.25"/>
    <row r="9100" x14ac:dyDescent="0.25"/>
    <row r="9101" x14ac:dyDescent="0.25"/>
    <row r="9102" x14ac:dyDescent="0.25"/>
    <row r="9103" x14ac:dyDescent="0.25"/>
    <row r="9104" x14ac:dyDescent="0.25"/>
    <row r="9105" x14ac:dyDescent="0.25"/>
    <row r="9106" x14ac:dyDescent="0.25"/>
    <row r="9107" x14ac:dyDescent="0.25"/>
    <row r="9108" x14ac:dyDescent="0.25"/>
    <row r="9109" x14ac:dyDescent="0.25"/>
    <row r="9110" x14ac:dyDescent="0.25"/>
    <row r="9111" x14ac:dyDescent="0.25"/>
    <row r="9112" x14ac:dyDescent="0.25"/>
    <row r="9113" x14ac:dyDescent="0.25"/>
    <row r="9114" x14ac:dyDescent="0.25"/>
    <row r="9115" x14ac:dyDescent="0.25"/>
    <row r="9116" x14ac:dyDescent="0.25"/>
    <row r="9117" x14ac:dyDescent="0.25"/>
    <row r="9118" x14ac:dyDescent="0.25"/>
    <row r="9119" x14ac:dyDescent="0.25"/>
    <row r="9120" x14ac:dyDescent="0.25"/>
    <row r="9121" x14ac:dyDescent="0.25"/>
    <row r="9122" x14ac:dyDescent="0.25"/>
    <row r="9123" x14ac:dyDescent="0.25"/>
    <row r="9124" x14ac:dyDescent="0.25"/>
    <row r="9125" x14ac:dyDescent="0.25"/>
    <row r="9126" x14ac:dyDescent="0.25"/>
    <row r="9127" x14ac:dyDescent="0.25"/>
    <row r="9128" x14ac:dyDescent="0.25"/>
    <row r="9129" x14ac:dyDescent="0.25"/>
    <row r="9130" x14ac:dyDescent="0.25"/>
    <row r="9131" x14ac:dyDescent="0.25"/>
    <row r="9132" x14ac:dyDescent="0.25"/>
    <row r="9133" x14ac:dyDescent="0.25"/>
    <row r="9134" x14ac:dyDescent="0.25"/>
    <row r="9135" x14ac:dyDescent="0.25"/>
    <row r="9136" x14ac:dyDescent="0.25"/>
    <row r="9137" x14ac:dyDescent="0.25"/>
    <row r="9138" x14ac:dyDescent="0.25"/>
    <row r="9139" x14ac:dyDescent="0.25"/>
    <row r="9140" x14ac:dyDescent="0.25"/>
    <row r="9141" x14ac:dyDescent="0.25"/>
    <row r="9142" x14ac:dyDescent="0.25"/>
    <row r="9143" x14ac:dyDescent="0.25"/>
    <row r="9144" x14ac:dyDescent="0.25"/>
    <row r="9145" x14ac:dyDescent="0.25"/>
    <row r="9146" x14ac:dyDescent="0.25"/>
    <row r="9147" x14ac:dyDescent="0.25"/>
    <row r="9148" x14ac:dyDescent="0.25"/>
    <row r="9149" x14ac:dyDescent="0.25"/>
    <row r="9150" x14ac:dyDescent="0.25"/>
    <row r="9151" x14ac:dyDescent="0.25"/>
    <row r="9152" x14ac:dyDescent="0.25"/>
    <row r="9153" x14ac:dyDescent="0.25"/>
    <row r="9154" x14ac:dyDescent="0.25"/>
    <row r="9155" x14ac:dyDescent="0.25"/>
    <row r="9156" x14ac:dyDescent="0.25"/>
    <row r="9157" x14ac:dyDescent="0.25"/>
    <row r="9158" x14ac:dyDescent="0.25"/>
    <row r="9159" x14ac:dyDescent="0.25"/>
    <row r="9160" x14ac:dyDescent="0.25"/>
    <row r="9161" x14ac:dyDescent="0.25"/>
    <row r="9162" x14ac:dyDescent="0.25"/>
    <row r="9163" x14ac:dyDescent="0.25"/>
    <row r="9164" x14ac:dyDescent="0.25"/>
    <row r="9165" x14ac:dyDescent="0.25"/>
    <row r="9166" x14ac:dyDescent="0.25"/>
    <row r="9167" x14ac:dyDescent="0.25"/>
    <row r="9168" x14ac:dyDescent="0.25"/>
    <row r="9169" x14ac:dyDescent="0.25"/>
    <row r="9170" x14ac:dyDescent="0.25"/>
    <row r="9171" x14ac:dyDescent="0.25"/>
    <row r="9172" x14ac:dyDescent="0.25"/>
    <row r="9173" x14ac:dyDescent="0.25"/>
    <row r="9174" x14ac:dyDescent="0.25"/>
    <row r="9175" x14ac:dyDescent="0.25"/>
    <row r="9176" x14ac:dyDescent="0.25"/>
    <row r="9177" x14ac:dyDescent="0.25"/>
    <row r="9178" x14ac:dyDescent="0.25"/>
    <row r="9179" x14ac:dyDescent="0.25"/>
    <row r="9180" x14ac:dyDescent="0.25"/>
    <row r="9181" x14ac:dyDescent="0.25"/>
    <row r="9182" x14ac:dyDescent="0.25"/>
    <row r="9183" x14ac:dyDescent="0.25"/>
    <row r="9184" x14ac:dyDescent="0.25"/>
    <row r="9185" x14ac:dyDescent="0.25"/>
    <row r="9186" x14ac:dyDescent="0.25"/>
    <row r="9187" x14ac:dyDescent="0.25"/>
    <row r="9188" x14ac:dyDescent="0.25"/>
    <row r="9189" x14ac:dyDescent="0.25"/>
    <row r="9190" x14ac:dyDescent="0.25"/>
    <row r="9191" x14ac:dyDescent="0.25"/>
    <row r="9192" x14ac:dyDescent="0.25"/>
    <row r="9193" x14ac:dyDescent="0.25"/>
    <row r="9194" x14ac:dyDescent="0.25"/>
    <row r="9195" x14ac:dyDescent="0.25"/>
    <row r="9196" x14ac:dyDescent="0.25"/>
    <row r="9197" x14ac:dyDescent="0.25"/>
    <row r="9198" x14ac:dyDescent="0.25"/>
    <row r="9199" x14ac:dyDescent="0.25"/>
    <row r="9200" x14ac:dyDescent="0.25"/>
    <row r="9201" x14ac:dyDescent="0.25"/>
    <row r="9202" x14ac:dyDescent="0.25"/>
    <row r="9203" x14ac:dyDescent="0.25"/>
    <row r="9204" x14ac:dyDescent="0.25"/>
    <row r="9205" x14ac:dyDescent="0.25"/>
    <row r="9206" x14ac:dyDescent="0.25"/>
    <row r="9207" x14ac:dyDescent="0.25"/>
    <row r="9208" x14ac:dyDescent="0.25"/>
    <row r="9209" x14ac:dyDescent="0.25"/>
    <row r="9210" x14ac:dyDescent="0.25"/>
    <row r="9211" x14ac:dyDescent="0.25"/>
    <row r="9212" x14ac:dyDescent="0.25"/>
    <row r="9213" x14ac:dyDescent="0.25"/>
    <row r="9214" x14ac:dyDescent="0.25"/>
    <row r="9215" x14ac:dyDescent="0.25"/>
    <row r="9216" x14ac:dyDescent="0.25"/>
    <row r="9217" x14ac:dyDescent="0.25"/>
    <row r="9218" x14ac:dyDescent="0.25"/>
    <row r="9219" x14ac:dyDescent="0.25"/>
    <row r="9220" x14ac:dyDescent="0.25"/>
    <row r="9221" x14ac:dyDescent="0.25"/>
    <row r="9222" x14ac:dyDescent="0.25"/>
    <row r="9223" x14ac:dyDescent="0.25"/>
    <row r="9224" x14ac:dyDescent="0.25"/>
    <row r="9225" x14ac:dyDescent="0.25"/>
    <row r="9226" x14ac:dyDescent="0.25"/>
    <row r="9227" x14ac:dyDescent="0.25"/>
    <row r="9228" x14ac:dyDescent="0.25"/>
    <row r="9229" x14ac:dyDescent="0.25"/>
    <row r="9230" x14ac:dyDescent="0.25"/>
    <row r="9231" x14ac:dyDescent="0.25"/>
    <row r="9232" x14ac:dyDescent="0.25"/>
    <row r="9233" x14ac:dyDescent="0.25"/>
    <row r="9234" x14ac:dyDescent="0.25"/>
    <row r="9235" x14ac:dyDescent="0.25"/>
    <row r="9236" x14ac:dyDescent="0.25"/>
    <row r="9237" x14ac:dyDescent="0.25"/>
    <row r="9238" x14ac:dyDescent="0.25"/>
    <row r="9239" x14ac:dyDescent="0.25"/>
    <row r="9240" x14ac:dyDescent="0.25"/>
    <row r="9241" x14ac:dyDescent="0.25"/>
    <row r="9242" x14ac:dyDescent="0.25"/>
    <row r="9243" x14ac:dyDescent="0.25"/>
    <row r="9244" x14ac:dyDescent="0.25"/>
    <row r="9245" x14ac:dyDescent="0.25"/>
    <row r="9246" x14ac:dyDescent="0.25"/>
    <row r="9247" x14ac:dyDescent="0.25"/>
    <row r="9248" x14ac:dyDescent="0.25"/>
    <row r="9249" x14ac:dyDescent="0.25"/>
    <row r="9250" x14ac:dyDescent="0.25"/>
    <row r="9251" x14ac:dyDescent="0.25"/>
    <row r="9252" x14ac:dyDescent="0.25"/>
    <row r="9253" x14ac:dyDescent="0.25"/>
    <row r="9254" x14ac:dyDescent="0.25"/>
    <row r="9255" x14ac:dyDescent="0.25"/>
    <row r="9256" x14ac:dyDescent="0.25"/>
    <row r="9257" x14ac:dyDescent="0.25"/>
    <row r="9258" x14ac:dyDescent="0.25"/>
    <row r="9259" x14ac:dyDescent="0.25"/>
    <row r="9260" x14ac:dyDescent="0.25"/>
    <row r="9261" x14ac:dyDescent="0.25"/>
    <row r="9262" x14ac:dyDescent="0.25"/>
    <row r="9263" x14ac:dyDescent="0.25"/>
    <row r="9264" x14ac:dyDescent="0.25"/>
    <row r="9265" x14ac:dyDescent="0.25"/>
    <row r="9266" x14ac:dyDescent="0.25"/>
    <row r="9267" x14ac:dyDescent="0.25"/>
    <row r="9268" x14ac:dyDescent="0.25"/>
    <row r="9269" x14ac:dyDescent="0.25"/>
    <row r="9270" x14ac:dyDescent="0.25"/>
    <row r="9271" x14ac:dyDescent="0.25"/>
    <row r="9272" x14ac:dyDescent="0.25"/>
    <row r="9273" x14ac:dyDescent="0.25"/>
    <row r="9274" x14ac:dyDescent="0.25"/>
    <row r="9275" x14ac:dyDescent="0.25"/>
    <row r="9276" x14ac:dyDescent="0.25"/>
    <row r="9277" x14ac:dyDescent="0.25"/>
    <row r="9278" x14ac:dyDescent="0.25"/>
    <row r="9279" x14ac:dyDescent="0.25"/>
    <row r="9280" x14ac:dyDescent="0.25"/>
    <row r="9281" x14ac:dyDescent="0.25"/>
    <row r="9282" x14ac:dyDescent="0.25"/>
    <row r="9283" x14ac:dyDescent="0.25"/>
    <row r="9284" x14ac:dyDescent="0.25"/>
    <row r="9285" x14ac:dyDescent="0.25"/>
    <row r="9286" x14ac:dyDescent="0.25"/>
    <row r="9287" x14ac:dyDescent="0.25"/>
    <row r="9288" x14ac:dyDescent="0.25"/>
    <row r="9289" x14ac:dyDescent="0.25"/>
    <row r="9290" x14ac:dyDescent="0.25"/>
    <row r="9291" x14ac:dyDescent="0.25"/>
    <row r="9292" x14ac:dyDescent="0.25"/>
    <row r="9293" x14ac:dyDescent="0.25"/>
    <row r="9294" x14ac:dyDescent="0.25"/>
    <row r="9295" x14ac:dyDescent="0.25"/>
    <row r="9296" x14ac:dyDescent="0.25"/>
    <row r="9297" x14ac:dyDescent="0.25"/>
    <row r="9298" x14ac:dyDescent="0.25"/>
    <row r="9299" x14ac:dyDescent="0.25"/>
    <row r="9300" x14ac:dyDescent="0.25"/>
    <row r="9301" x14ac:dyDescent="0.25"/>
    <row r="9302" x14ac:dyDescent="0.25"/>
    <row r="9303" x14ac:dyDescent="0.25"/>
    <row r="9304" x14ac:dyDescent="0.25"/>
    <row r="9305" x14ac:dyDescent="0.25"/>
    <row r="9306" x14ac:dyDescent="0.25"/>
    <row r="9307" x14ac:dyDescent="0.25"/>
    <row r="9308" x14ac:dyDescent="0.25"/>
    <row r="9309" x14ac:dyDescent="0.25"/>
    <row r="9310" x14ac:dyDescent="0.25"/>
    <row r="9311" x14ac:dyDescent="0.25"/>
    <row r="9312" x14ac:dyDescent="0.25"/>
    <row r="9313" x14ac:dyDescent="0.25"/>
    <row r="9314" x14ac:dyDescent="0.25"/>
    <row r="9315" x14ac:dyDescent="0.25"/>
    <row r="9316" x14ac:dyDescent="0.25"/>
    <row r="9317" x14ac:dyDescent="0.25"/>
    <row r="9318" x14ac:dyDescent="0.25"/>
    <row r="9319" x14ac:dyDescent="0.25"/>
    <row r="9320" x14ac:dyDescent="0.25"/>
    <row r="9321" x14ac:dyDescent="0.25"/>
    <row r="9322" x14ac:dyDescent="0.25"/>
    <row r="9323" x14ac:dyDescent="0.25"/>
    <row r="9324" x14ac:dyDescent="0.25"/>
    <row r="9325" x14ac:dyDescent="0.25"/>
    <row r="9326" x14ac:dyDescent="0.25"/>
    <row r="9327" x14ac:dyDescent="0.25"/>
    <row r="9328" x14ac:dyDescent="0.25"/>
    <row r="9329" x14ac:dyDescent="0.25"/>
    <row r="9330" x14ac:dyDescent="0.25"/>
    <row r="9331" x14ac:dyDescent="0.25"/>
    <row r="9332" x14ac:dyDescent="0.25"/>
    <row r="9333" x14ac:dyDescent="0.25"/>
    <row r="9334" x14ac:dyDescent="0.25"/>
    <row r="9335" x14ac:dyDescent="0.25"/>
    <row r="9336" x14ac:dyDescent="0.25"/>
    <row r="9337" x14ac:dyDescent="0.25"/>
    <row r="9338" x14ac:dyDescent="0.25"/>
    <row r="9339" x14ac:dyDescent="0.25"/>
    <row r="9340" x14ac:dyDescent="0.25"/>
    <row r="9341" x14ac:dyDescent="0.25"/>
    <row r="9342" x14ac:dyDescent="0.25"/>
    <row r="9343" x14ac:dyDescent="0.25"/>
    <row r="9344" x14ac:dyDescent="0.25"/>
    <row r="9345" x14ac:dyDescent="0.25"/>
    <row r="9346" x14ac:dyDescent="0.25"/>
    <row r="9347" x14ac:dyDescent="0.25"/>
    <row r="9348" x14ac:dyDescent="0.25"/>
    <row r="9349" x14ac:dyDescent="0.25"/>
    <row r="9350" x14ac:dyDescent="0.25"/>
    <row r="9351" x14ac:dyDescent="0.25"/>
    <row r="9352" x14ac:dyDescent="0.25"/>
    <row r="9353" x14ac:dyDescent="0.25"/>
    <row r="9354" x14ac:dyDescent="0.25"/>
    <row r="9355" x14ac:dyDescent="0.25"/>
    <row r="9356" x14ac:dyDescent="0.25"/>
    <row r="9357" x14ac:dyDescent="0.25"/>
    <row r="9358" x14ac:dyDescent="0.25"/>
    <row r="9359" x14ac:dyDescent="0.25"/>
    <row r="9360" x14ac:dyDescent="0.25"/>
    <row r="9361" x14ac:dyDescent="0.25"/>
    <row r="9362" x14ac:dyDescent="0.25"/>
    <row r="9363" x14ac:dyDescent="0.25"/>
    <row r="9364" x14ac:dyDescent="0.25"/>
    <row r="9365" x14ac:dyDescent="0.25"/>
    <row r="9366" x14ac:dyDescent="0.25"/>
    <row r="9367" x14ac:dyDescent="0.25"/>
    <row r="9368" x14ac:dyDescent="0.25"/>
    <row r="9369" x14ac:dyDescent="0.25"/>
    <row r="9370" x14ac:dyDescent="0.25"/>
    <row r="9371" x14ac:dyDescent="0.25"/>
    <row r="9372" x14ac:dyDescent="0.25"/>
    <row r="9373" x14ac:dyDescent="0.25"/>
    <row r="9374" x14ac:dyDescent="0.25"/>
    <row r="9375" x14ac:dyDescent="0.25"/>
    <row r="9376" x14ac:dyDescent="0.25"/>
    <row r="9377" x14ac:dyDescent="0.25"/>
    <row r="9378" x14ac:dyDescent="0.25"/>
    <row r="9379" x14ac:dyDescent="0.25"/>
    <row r="9380" x14ac:dyDescent="0.25"/>
    <row r="9381" x14ac:dyDescent="0.25"/>
    <row r="9382" x14ac:dyDescent="0.25"/>
    <row r="9383" x14ac:dyDescent="0.25"/>
    <row r="9384" x14ac:dyDescent="0.25"/>
    <row r="9385" x14ac:dyDescent="0.25"/>
    <row r="9386" x14ac:dyDescent="0.25"/>
    <row r="9387" x14ac:dyDescent="0.25"/>
    <row r="9388" x14ac:dyDescent="0.25"/>
    <row r="9389" x14ac:dyDescent="0.25"/>
    <row r="9390" x14ac:dyDescent="0.25"/>
    <row r="9391" x14ac:dyDescent="0.25"/>
    <row r="9392" x14ac:dyDescent="0.25"/>
    <row r="9393" x14ac:dyDescent="0.25"/>
    <row r="9394" x14ac:dyDescent="0.25"/>
    <row r="9395" x14ac:dyDescent="0.25"/>
    <row r="9396" x14ac:dyDescent="0.25"/>
    <row r="9397" x14ac:dyDescent="0.25"/>
    <row r="9398" x14ac:dyDescent="0.25"/>
    <row r="9399" x14ac:dyDescent="0.25"/>
    <row r="9400" x14ac:dyDescent="0.25"/>
    <row r="9401" x14ac:dyDescent="0.25"/>
    <row r="9402" x14ac:dyDescent="0.25"/>
    <row r="9403" x14ac:dyDescent="0.25"/>
    <row r="9404" x14ac:dyDescent="0.25"/>
    <row r="9405" x14ac:dyDescent="0.25"/>
    <row r="9406" x14ac:dyDescent="0.25"/>
    <row r="9407" x14ac:dyDescent="0.25"/>
    <row r="9408" x14ac:dyDescent="0.25"/>
    <row r="9409" x14ac:dyDescent="0.25"/>
    <row r="9410" x14ac:dyDescent="0.25"/>
    <row r="9411" x14ac:dyDescent="0.25"/>
    <row r="9412" x14ac:dyDescent="0.25"/>
    <row r="9413" x14ac:dyDescent="0.25"/>
    <row r="9414" x14ac:dyDescent="0.25"/>
    <row r="9415" x14ac:dyDescent="0.25"/>
    <row r="9416" x14ac:dyDescent="0.25"/>
    <row r="9417" x14ac:dyDescent="0.25"/>
    <row r="9418" x14ac:dyDescent="0.25"/>
    <row r="9419" x14ac:dyDescent="0.25"/>
    <row r="9420" x14ac:dyDescent="0.25"/>
    <row r="9421" x14ac:dyDescent="0.25"/>
    <row r="9422" x14ac:dyDescent="0.25"/>
    <row r="9423" x14ac:dyDescent="0.25"/>
    <row r="9424" x14ac:dyDescent="0.25"/>
    <row r="9425" x14ac:dyDescent="0.25"/>
    <row r="9426" x14ac:dyDescent="0.25"/>
    <row r="9427" x14ac:dyDescent="0.25"/>
    <row r="9428" x14ac:dyDescent="0.25"/>
    <row r="9429" x14ac:dyDescent="0.25"/>
    <row r="9430" x14ac:dyDescent="0.25"/>
    <row r="9431" x14ac:dyDescent="0.25"/>
    <row r="9432" x14ac:dyDescent="0.25"/>
    <row r="9433" x14ac:dyDescent="0.25"/>
    <row r="9434" x14ac:dyDescent="0.25"/>
    <row r="9435" x14ac:dyDescent="0.25"/>
    <row r="9436" x14ac:dyDescent="0.25"/>
    <row r="9437" x14ac:dyDescent="0.25"/>
    <row r="9438" x14ac:dyDescent="0.25"/>
    <row r="9439" x14ac:dyDescent="0.25"/>
    <row r="9440" x14ac:dyDescent="0.25"/>
    <row r="9441" x14ac:dyDescent="0.25"/>
    <row r="9442" x14ac:dyDescent="0.25"/>
    <row r="9443" x14ac:dyDescent="0.25"/>
    <row r="9444" x14ac:dyDescent="0.25"/>
    <row r="9445" x14ac:dyDescent="0.25"/>
    <row r="9446" x14ac:dyDescent="0.25"/>
    <row r="9447" x14ac:dyDescent="0.25"/>
    <row r="9448" x14ac:dyDescent="0.25"/>
    <row r="9449" x14ac:dyDescent="0.25"/>
    <row r="9450" x14ac:dyDescent="0.25"/>
    <row r="9451" x14ac:dyDescent="0.25"/>
    <row r="9452" x14ac:dyDescent="0.25"/>
    <row r="9453" x14ac:dyDescent="0.25"/>
    <row r="9454" x14ac:dyDescent="0.25"/>
    <row r="9455" x14ac:dyDescent="0.25"/>
    <row r="9456" x14ac:dyDescent="0.25"/>
    <row r="9457" x14ac:dyDescent="0.25"/>
    <row r="9458" x14ac:dyDescent="0.25"/>
    <row r="9459" x14ac:dyDescent="0.25"/>
    <row r="9460" x14ac:dyDescent="0.25"/>
    <row r="9461" x14ac:dyDescent="0.25"/>
    <row r="9462" x14ac:dyDescent="0.25"/>
    <row r="9463" x14ac:dyDescent="0.25"/>
    <row r="9464" x14ac:dyDescent="0.25"/>
    <row r="9465" x14ac:dyDescent="0.25"/>
    <row r="9466" x14ac:dyDescent="0.25"/>
    <row r="9467" x14ac:dyDescent="0.25"/>
    <row r="9468" x14ac:dyDescent="0.25"/>
    <row r="9469" x14ac:dyDescent="0.25"/>
    <row r="9470" x14ac:dyDescent="0.25"/>
    <row r="9471" x14ac:dyDescent="0.25"/>
    <row r="9472" x14ac:dyDescent="0.25"/>
    <row r="9473" x14ac:dyDescent="0.25"/>
    <row r="9474" x14ac:dyDescent="0.25"/>
    <row r="9475" x14ac:dyDescent="0.25"/>
    <row r="9476" x14ac:dyDescent="0.25"/>
    <row r="9477" x14ac:dyDescent="0.25"/>
    <row r="9478" x14ac:dyDescent="0.25"/>
    <row r="9479" x14ac:dyDescent="0.25"/>
    <row r="9480" x14ac:dyDescent="0.25"/>
    <row r="9481" x14ac:dyDescent="0.25"/>
    <row r="9482" x14ac:dyDescent="0.25"/>
    <row r="9483" x14ac:dyDescent="0.25"/>
    <row r="9484" x14ac:dyDescent="0.25"/>
    <row r="9485" x14ac:dyDescent="0.25"/>
    <row r="9486" x14ac:dyDescent="0.25"/>
    <row r="9487" x14ac:dyDescent="0.25"/>
    <row r="9488" x14ac:dyDescent="0.25"/>
    <row r="9489" x14ac:dyDescent="0.25"/>
    <row r="9490" x14ac:dyDescent="0.25"/>
    <row r="9491" x14ac:dyDescent="0.25"/>
    <row r="9492" x14ac:dyDescent="0.25"/>
    <row r="9493" x14ac:dyDescent="0.25"/>
    <row r="9494" x14ac:dyDescent="0.25"/>
    <row r="9495" x14ac:dyDescent="0.25"/>
    <row r="9496" x14ac:dyDescent="0.25"/>
    <row r="9497" x14ac:dyDescent="0.25"/>
    <row r="9498" x14ac:dyDescent="0.25"/>
    <row r="9499" x14ac:dyDescent="0.25"/>
    <row r="9500" x14ac:dyDescent="0.25"/>
    <row r="9501" x14ac:dyDescent="0.25"/>
    <row r="9502" x14ac:dyDescent="0.25"/>
    <row r="9503" x14ac:dyDescent="0.25"/>
    <row r="9504" x14ac:dyDescent="0.25"/>
    <row r="9505" x14ac:dyDescent="0.25"/>
    <row r="9506" x14ac:dyDescent="0.25"/>
    <row r="9507" x14ac:dyDescent="0.25"/>
    <row r="9508" x14ac:dyDescent="0.25"/>
    <row r="9509" x14ac:dyDescent="0.25"/>
    <row r="9510" x14ac:dyDescent="0.25"/>
    <row r="9511" x14ac:dyDescent="0.25"/>
    <row r="9512" x14ac:dyDescent="0.25"/>
    <row r="9513" x14ac:dyDescent="0.25"/>
    <row r="9514" x14ac:dyDescent="0.25"/>
    <row r="9515" x14ac:dyDescent="0.25"/>
    <row r="9516" x14ac:dyDescent="0.25"/>
    <row r="9517" x14ac:dyDescent="0.25"/>
    <row r="9518" x14ac:dyDescent="0.25"/>
    <row r="9519" x14ac:dyDescent="0.25"/>
    <row r="9520" x14ac:dyDescent="0.25"/>
    <row r="9521" x14ac:dyDescent="0.25"/>
    <row r="9522" x14ac:dyDescent="0.25"/>
    <row r="9523" x14ac:dyDescent="0.25"/>
    <row r="9524" x14ac:dyDescent="0.25"/>
    <row r="9525" x14ac:dyDescent="0.25"/>
    <row r="9526" x14ac:dyDescent="0.25"/>
    <row r="9527" x14ac:dyDescent="0.25"/>
    <row r="9528" x14ac:dyDescent="0.25"/>
    <row r="9529" x14ac:dyDescent="0.25"/>
    <row r="9530" x14ac:dyDescent="0.25"/>
    <row r="9531" x14ac:dyDescent="0.25"/>
    <row r="9532" x14ac:dyDescent="0.25"/>
    <row r="9533" x14ac:dyDescent="0.25"/>
    <row r="9534" x14ac:dyDescent="0.25"/>
    <row r="9535" x14ac:dyDescent="0.25"/>
    <row r="9536" x14ac:dyDescent="0.25"/>
    <row r="9537" x14ac:dyDescent="0.25"/>
    <row r="9538" x14ac:dyDescent="0.25"/>
    <row r="9539" x14ac:dyDescent="0.25"/>
    <row r="9540" x14ac:dyDescent="0.25"/>
    <row r="9541" x14ac:dyDescent="0.25"/>
    <row r="9542" x14ac:dyDescent="0.25"/>
    <row r="9543" x14ac:dyDescent="0.25"/>
    <row r="9544" x14ac:dyDescent="0.25"/>
    <row r="9545" x14ac:dyDescent="0.25"/>
    <row r="9546" x14ac:dyDescent="0.25"/>
    <row r="9547" x14ac:dyDescent="0.25"/>
    <row r="9548" x14ac:dyDescent="0.25"/>
    <row r="9549" x14ac:dyDescent="0.25"/>
    <row r="9550" x14ac:dyDescent="0.25"/>
    <row r="9551" x14ac:dyDescent="0.25"/>
    <row r="9552" x14ac:dyDescent="0.25"/>
    <row r="9553" x14ac:dyDescent="0.25"/>
    <row r="9554" x14ac:dyDescent="0.25"/>
    <row r="9555" x14ac:dyDescent="0.25"/>
    <row r="9556" x14ac:dyDescent="0.25"/>
    <row r="9557" x14ac:dyDescent="0.25"/>
    <row r="9558" x14ac:dyDescent="0.25"/>
    <row r="9559" x14ac:dyDescent="0.25"/>
    <row r="9560" x14ac:dyDescent="0.25"/>
    <row r="9561" x14ac:dyDescent="0.25"/>
    <row r="9562" x14ac:dyDescent="0.25"/>
    <row r="9563" x14ac:dyDescent="0.25"/>
    <row r="9564" x14ac:dyDescent="0.25"/>
    <row r="9565" x14ac:dyDescent="0.25"/>
    <row r="9566" x14ac:dyDescent="0.25"/>
    <row r="9567" x14ac:dyDescent="0.25"/>
    <row r="9568" x14ac:dyDescent="0.25"/>
    <row r="9569" x14ac:dyDescent="0.25"/>
    <row r="9570" x14ac:dyDescent="0.25"/>
    <row r="9571" x14ac:dyDescent="0.25"/>
    <row r="9572" x14ac:dyDescent="0.25"/>
    <row r="9573" x14ac:dyDescent="0.25"/>
    <row r="9574" x14ac:dyDescent="0.25"/>
    <row r="9575" x14ac:dyDescent="0.25"/>
    <row r="9576" x14ac:dyDescent="0.25"/>
    <row r="9577" x14ac:dyDescent="0.25"/>
    <row r="9578" x14ac:dyDescent="0.25"/>
    <row r="9579" x14ac:dyDescent="0.25"/>
    <row r="9580" x14ac:dyDescent="0.25"/>
    <row r="9581" x14ac:dyDescent="0.25"/>
    <row r="9582" x14ac:dyDescent="0.25"/>
    <row r="9583" x14ac:dyDescent="0.25"/>
    <row r="9584" x14ac:dyDescent="0.25"/>
    <row r="9585" x14ac:dyDescent="0.25"/>
    <row r="9586" x14ac:dyDescent="0.25"/>
    <row r="9587" x14ac:dyDescent="0.25"/>
    <row r="9588" x14ac:dyDescent="0.25"/>
    <row r="9589" x14ac:dyDescent="0.25"/>
    <row r="9590" x14ac:dyDescent="0.25"/>
    <row r="9591" x14ac:dyDescent="0.25"/>
    <row r="9592" x14ac:dyDescent="0.25"/>
    <row r="9593" x14ac:dyDescent="0.25"/>
    <row r="9594" x14ac:dyDescent="0.25"/>
    <row r="9595" x14ac:dyDescent="0.25"/>
    <row r="9596" x14ac:dyDescent="0.25"/>
    <row r="9597" x14ac:dyDescent="0.25"/>
    <row r="9598" x14ac:dyDescent="0.25"/>
    <row r="9599" x14ac:dyDescent="0.25"/>
    <row r="9600" x14ac:dyDescent="0.25"/>
    <row r="9601" x14ac:dyDescent="0.25"/>
    <row r="9602" x14ac:dyDescent="0.25"/>
    <row r="9603" x14ac:dyDescent="0.25"/>
    <row r="9604" x14ac:dyDescent="0.25"/>
    <row r="9605" x14ac:dyDescent="0.25"/>
    <row r="9606" x14ac:dyDescent="0.25"/>
    <row r="9607" x14ac:dyDescent="0.25"/>
    <row r="9608" x14ac:dyDescent="0.25"/>
    <row r="9609" x14ac:dyDescent="0.25"/>
    <row r="9610" x14ac:dyDescent="0.25"/>
    <row r="9611" x14ac:dyDescent="0.25"/>
    <row r="9612" x14ac:dyDescent="0.25"/>
    <row r="9613" x14ac:dyDescent="0.25"/>
    <row r="9614" x14ac:dyDescent="0.25"/>
    <row r="9615" x14ac:dyDescent="0.25"/>
    <row r="9616" x14ac:dyDescent="0.25"/>
    <row r="9617" x14ac:dyDescent="0.25"/>
    <row r="9618" x14ac:dyDescent="0.25"/>
    <row r="9619" x14ac:dyDescent="0.25"/>
    <row r="9620" x14ac:dyDescent="0.25"/>
    <row r="9621" x14ac:dyDescent="0.25"/>
    <row r="9622" x14ac:dyDescent="0.25"/>
    <row r="9623" x14ac:dyDescent="0.25"/>
    <row r="9624" x14ac:dyDescent="0.25"/>
    <row r="9625" x14ac:dyDescent="0.25"/>
    <row r="9626" x14ac:dyDescent="0.25"/>
    <row r="9627" x14ac:dyDescent="0.25"/>
    <row r="9628" x14ac:dyDescent="0.25"/>
    <row r="9629" x14ac:dyDescent="0.25"/>
    <row r="9630" x14ac:dyDescent="0.25"/>
    <row r="9631" x14ac:dyDescent="0.25"/>
    <row r="9632" x14ac:dyDescent="0.25"/>
    <row r="9633" x14ac:dyDescent="0.25"/>
    <row r="9634" x14ac:dyDescent="0.25"/>
    <row r="9635" x14ac:dyDescent="0.25"/>
    <row r="9636" x14ac:dyDescent="0.25"/>
    <row r="9637" x14ac:dyDescent="0.25"/>
    <row r="9638" x14ac:dyDescent="0.25"/>
    <row r="9639" x14ac:dyDescent="0.25"/>
    <row r="9640" x14ac:dyDescent="0.25"/>
    <row r="9641" x14ac:dyDescent="0.25"/>
    <row r="9642" x14ac:dyDescent="0.25"/>
    <row r="9643" x14ac:dyDescent="0.25"/>
    <row r="9644" x14ac:dyDescent="0.25"/>
    <row r="9645" x14ac:dyDescent="0.25"/>
    <row r="9646" x14ac:dyDescent="0.25"/>
    <row r="9647" x14ac:dyDescent="0.25"/>
    <row r="9648" x14ac:dyDescent="0.25"/>
    <row r="9649" x14ac:dyDescent="0.25"/>
    <row r="9650" x14ac:dyDescent="0.25"/>
    <row r="9651" x14ac:dyDescent="0.25"/>
    <row r="9652" x14ac:dyDescent="0.25"/>
    <row r="9653" x14ac:dyDescent="0.25"/>
    <row r="9654" x14ac:dyDescent="0.25"/>
    <row r="9655" x14ac:dyDescent="0.25"/>
    <row r="9656" x14ac:dyDescent="0.25"/>
    <row r="9657" x14ac:dyDescent="0.25"/>
    <row r="9658" x14ac:dyDescent="0.25"/>
    <row r="9659" x14ac:dyDescent="0.25"/>
    <row r="9660" x14ac:dyDescent="0.25"/>
    <row r="9661" x14ac:dyDescent="0.25"/>
    <row r="9662" x14ac:dyDescent="0.25"/>
    <row r="9663" x14ac:dyDescent="0.25"/>
    <row r="9664" x14ac:dyDescent="0.25"/>
    <row r="9665" x14ac:dyDescent="0.25"/>
    <row r="9666" x14ac:dyDescent="0.25"/>
    <row r="9667" x14ac:dyDescent="0.25"/>
    <row r="9668" x14ac:dyDescent="0.25"/>
    <row r="9669" x14ac:dyDescent="0.25"/>
    <row r="9670" x14ac:dyDescent="0.25"/>
    <row r="9671" x14ac:dyDescent="0.25"/>
    <row r="9672" x14ac:dyDescent="0.25"/>
    <row r="9673" x14ac:dyDescent="0.25"/>
    <row r="9674" x14ac:dyDescent="0.25"/>
    <row r="9675" x14ac:dyDescent="0.25"/>
    <row r="9676" x14ac:dyDescent="0.25"/>
    <row r="9677" x14ac:dyDescent="0.25"/>
    <row r="9678" x14ac:dyDescent="0.25"/>
    <row r="9679" x14ac:dyDescent="0.25"/>
    <row r="9680" x14ac:dyDescent="0.25"/>
    <row r="9681" x14ac:dyDescent="0.25"/>
    <row r="9682" x14ac:dyDescent="0.25"/>
    <row r="9683" x14ac:dyDescent="0.25"/>
    <row r="9684" x14ac:dyDescent="0.25"/>
    <row r="9685" x14ac:dyDescent="0.25"/>
    <row r="9686" x14ac:dyDescent="0.25"/>
    <row r="9687" x14ac:dyDescent="0.25"/>
    <row r="9688" x14ac:dyDescent="0.25"/>
    <row r="9689" x14ac:dyDescent="0.25"/>
    <row r="9690" x14ac:dyDescent="0.25"/>
    <row r="9691" x14ac:dyDescent="0.25"/>
    <row r="9692" x14ac:dyDescent="0.25"/>
    <row r="9693" x14ac:dyDescent="0.25"/>
    <row r="9694" x14ac:dyDescent="0.25"/>
    <row r="9695" x14ac:dyDescent="0.25"/>
    <row r="9696" x14ac:dyDescent="0.25"/>
    <row r="9697" x14ac:dyDescent="0.25"/>
    <row r="9698" x14ac:dyDescent="0.25"/>
    <row r="9699" x14ac:dyDescent="0.25"/>
    <row r="9700" x14ac:dyDescent="0.25"/>
    <row r="9701" x14ac:dyDescent="0.25"/>
    <row r="9702" x14ac:dyDescent="0.25"/>
    <row r="9703" x14ac:dyDescent="0.25"/>
    <row r="9704" x14ac:dyDescent="0.25"/>
    <row r="9705" x14ac:dyDescent="0.25"/>
    <row r="9706" x14ac:dyDescent="0.25"/>
    <row r="9707" x14ac:dyDescent="0.25"/>
    <row r="9708" x14ac:dyDescent="0.25"/>
    <row r="9709" x14ac:dyDescent="0.25"/>
    <row r="9710" x14ac:dyDescent="0.25"/>
    <row r="9711" x14ac:dyDescent="0.25"/>
    <row r="9712" x14ac:dyDescent="0.25"/>
    <row r="9713" x14ac:dyDescent="0.25"/>
    <row r="9714" x14ac:dyDescent="0.25"/>
    <row r="9715" x14ac:dyDescent="0.25"/>
    <row r="9716" x14ac:dyDescent="0.25"/>
    <row r="9717" x14ac:dyDescent="0.25"/>
    <row r="9718" x14ac:dyDescent="0.25"/>
    <row r="9719" x14ac:dyDescent="0.25"/>
    <row r="9720" x14ac:dyDescent="0.25"/>
    <row r="9721" x14ac:dyDescent="0.25"/>
    <row r="9722" x14ac:dyDescent="0.25"/>
    <row r="9723" x14ac:dyDescent="0.25"/>
    <row r="9724" x14ac:dyDescent="0.25"/>
    <row r="9725" x14ac:dyDescent="0.25"/>
    <row r="9726" x14ac:dyDescent="0.25"/>
    <row r="9727" x14ac:dyDescent="0.25"/>
    <row r="9728" x14ac:dyDescent="0.25"/>
    <row r="9729" x14ac:dyDescent="0.25"/>
    <row r="9730" x14ac:dyDescent="0.25"/>
    <row r="9731" x14ac:dyDescent="0.25"/>
    <row r="9732" x14ac:dyDescent="0.25"/>
    <row r="9733" x14ac:dyDescent="0.25"/>
    <row r="9734" x14ac:dyDescent="0.25"/>
    <row r="9735" x14ac:dyDescent="0.25"/>
    <row r="9736" x14ac:dyDescent="0.25"/>
    <row r="9737" x14ac:dyDescent="0.25"/>
    <row r="9738" x14ac:dyDescent="0.25"/>
    <row r="9739" x14ac:dyDescent="0.25"/>
    <row r="9740" x14ac:dyDescent="0.25"/>
    <row r="9741" x14ac:dyDescent="0.25"/>
    <row r="9742" x14ac:dyDescent="0.25"/>
    <row r="9743" x14ac:dyDescent="0.25"/>
    <row r="9744" x14ac:dyDescent="0.25"/>
    <row r="9745" x14ac:dyDescent="0.25"/>
    <row r="9746" x14ac:dyDescent="0.25"/>
    <row r="9747" x14ac:dyDescent="0.25"/>
    <row r="9748" x14ac:dyDescent="0.25"/>
    <row r="9749" x14ac:dyDescent="0.25"/>
    <row r="9750" x14ac:dyDescent="0.25"/>
    <row r="9751" x14ac:dyDescent="0.25"/>
    <row r="9752" x14ac:dyDescent="0.25"/>
    <row r="9753" x14ac:dyDescent="0.25"/>
    <row r="9754" x14ac:dyDescent="0.25"/>
    <row r="9755" x14ac:dyDescent="0.25"/>
    <row r="9756" x14ac:dyDescent="0.25"/>
    <row r="9757" x14ac:dyDescent="0.25"/>
    <row r="9758" x14ac:dyDescent="0.25"/>
    <row r="9759" x14ac:dyDescent="0.25"/>
    <row r="9760" x14ac:dyDescent="0.25"/>
    <row r="9761" x14ac:dyDescent="0.25"/>
    <row r="9762" x14ac:dyDescent="0.25"/>
    <row r="9763" x14ac:dyDescent="0.25"/>
    <row r="9764" x14ac:dyDescent="0.25"/>
    <row r="9765" x14ac:dyDescent="0.25"/>
    <row r="9766" x14ac:dyDescent="0.25"/>
    <row r="9767" x14ac:dyDescent="0.25"/>
    <row r="9768" x14ac:dyDescent="0.25"/>
    <row r="9769" x14ac:dyDescent="0.25"/>
    <row r="9770" x14ac:dyDescent="0.25"/>
    <row r="9771" x14ac:dyDescent="0.25"/>
    <row r="9772" x14ac:dyDescent="0.25"/>
    <row r="9773" x14ac:dyDescent="0.25"/>
    <row r="9774" x14ac:dyDescent="0.25"/>
    <row r="9775" x14ac:dyDescent="0.25"/>
    <row r="9776" x14ac:dyDescent="0.25"/>
    <row r="9777" x14ac:dyDescent="0.25"/>
    <row r="9778" x14ac:dyDescent="0.25"/>
    <row r="9779" x14ac:dyDescent="0.25"/>
    <row r="9780" x14ac:dyDescent="0.25"/>
    <row r="9781" x14ac:dyDescent="0.25"/>
    <row r="9782" x14ac:dyDescent="0.25"/>
    <row r="9783" x14ac:dyDescent="0.25"/>
    <row r="9784" x14ac:dyDescent="0.25"/>
    <row r="9785" x14ac:dyDescent="0.25"/>
    <row r="9786" x14ac:dyDescent="0.25"/>
    <row r="9787" x14ac:dyDescent="0.25"/>
    <row r="9788" x14ac:dyDescent="0.25"/>
    <row r="9789" x14ac:dyDescent="0.25"/>
    <row r="9790" x14ac:dyDescent="0.25"/>
    <row r="9791" x14ac:dyDescent="0.25"/>
    <row r="9792" x14ac:dyDescent="0.25"/>
    <row r="9793" x14ac:dyDescent="0.25"/>
    <row r="9794" x14ac:dyDescent="0.25"/>
    <row r="9795" x14ac:dyDescent="0.25"/>
    <row r="9796" x14ac:dyDescent="0.25"/>
    <row r="9797" x14ac:dyDescent="0.25"/>
    <row r="9798" x14ac:dyDescent="0.25"/>
    <row r="9799" x14ac:dyDescent="0.25"/>
    <row r="9800" x14ac:dyDescent="0.25"/>
    <row r="9801" x14ac:dyDescent="0.25"/>
    <row r="9802" x14ac:dyDescent="0.25"/>
    <row r="9803" x14ac:dyDescent="0.25"/>
    <row r="9804" x14ac:dyDescent="0.25"/>
    <row r="9805" x14ac:dyDescent="0.25"/>
    <row r="9806" x14ac:dyDescent="0.25"/>
    <row r="9807" x14ac:dyDescent="0.25"/>
    <row r="9808" x14ac:dyDescent="0.25"/>
    <row r="9809" x14ac:dyDescent="0.25"/>
    <row r="9810" x14ac:dyDescent="0.25"/>
    <row r="9811" x14ac:dyDescent="0.25"/>
    <row r="9812" x14ac:dyDescent="0.25"/>
    <row r="9813" x14ac:dyDescent="0.25"/>
    <row r="9814" x14ac:dyDescent="0.25"/>
    <row r="9815" x14ac:dyDescent="0.25"/>
    <row r="9816" x14ac:dyDescent="0.25"/>
    <row r="9817" x14ac:dyDescent="0.25"/>
    <row r="9818" x14ac:dyDescent="0.25"/>
    <row r="9819" x14ac:dyDescent="0.25"/>
    <row r="9820" x14ac:dyDescent="0.25"/>
    <row r="9821" x14ac:dyDescent="0.25"/>
    <row r="9822" x14ac:dyDescent="0.25"/>
    <row r="9823" x14ac:dyDescent="0.25"/>
    <row r="9824" x14ac:dyDescent="0.25"/>
    <row r="9825" x14ac:dyDescent="0.25"/>
    <row r="9826" x14ac:dyDescent="0.25"/>
    <row r="9827" x14ac:dyDescent="0.25"/>
    <row r="9828" x14ac:dyDescent="0.25"/>
    <row r="9829" x14ac:dyDescent="0.25"/>
    <row r="9830" x14ac:dyDescent="0.25"/>
    <row r="9831" x14ac:dyDescent="0.25"/>
    <row r="9832" x14ac:dyDescent="0.25"/>
    <row r="9833" x14ac:dyDescent="0.25"/>
    <row r="9834" x14ac:dyDescent="0.25"/>
    <row r="9835" x14ac:dyDescent="0.25"/>
    <row r="9836" x14ac:dyDescent="0.25"/>
    <row r="9837" x14ac:dyDescent="0.25"/>
    <row r="9838" x14ac:dyDescent="0.25"/>
    <row r="9839" x14ac:dyDescent="0.25"/>
    <row r="9840" x14ac:dyDescent="0.25"/>
    <row r="9841" x14ac:dyDescent="0.25"/>
    <row r="9842" x14ac:dyDescent="0.25"/>
    <row r="9843" x14ac:dyDescent="0.25"/>
    <row r="9844" x14ac:dyDescent="0.25"/>
    <row r="9845" x14ac:dyDescent="0.25"/>
    <row r="9846" x14ac:dyDescent="0.25"/>
    <row r="9847" x14ac:dyDescent="0.25"/>
    <row r="9848" x14ac:dyDescent="0.25"/>
    <row r="9849" x14ac:dyDescent="0.25"/>
    <row r="9850" x14ac:dyDescent="0.25"/>
    <row r="9851" x14ac:dyDescent="0.25"/>
    <row r="9852" x14ac:dyDescent="0.25"/>
    <row r="9853" x14ac:dyDescent="0.25"/>
    <row r="9854" x14ac:dyDescent="0.25"/>
    <row r="9855" x14ac:dyDescent="0.25"/>
    <row r="9856" x14ac:dyDescent="0.25"/>
    <row r="9857" x14ac:dyDescent="0.25"/>
    <row r="9858" x14ac:dyDescent="0.25"/>
    <row r="9859" x14ac:dyDescent="0.25"/>
    <row r="9860" x14ac:dyDescent="0.25"/>
    <row r="9861" x14ac:dyDescent="0.25"/>
    <row r="9862" x14ac:dyDescent="0.25"/>
    <row r="9863" x14ac:dyDescent="0.25"/>
    <row r="9864" x14ac:dyDescent="0.25"/>
    <row r="9865" x14ac:dyDescent="0.25"/>
    <row r="9866" x14ac:dyDescent="0.25"/>
    <row r="9867" x14ac:dyDescent="0.25"/>
    <row r="9868" x14ac:dyDescent="0.25"/>
    <row r="9869" x14ac:dyDescent="0.25"/>
    <row r="9870" x14ac:dyDescent="0.25"/>
    <row r="9871" x14ac:dyDescent="0.25"/>
    <row r="9872" x14ac:dyDescent="0.25"/>
    <row r="9873" x14ac:dyDescent="0.25"/>
    <row r="9874" x14ac:dyDescent="0.25"/>
    <row r="9875" x14ac:dyDescent="0.25"/>
    <row r="9876" x14ac:dyDescent="0.25"/>
    <row r="9877" x14ac:dyDescent="0.25"/>
    <row r="9878" x14ac:dyDescent="0.25"/>
    <row r="9879" x14ac:dyDescent="0.25"/>
    <row r="9880" x14ac:dyDescent="0.25"/>
    <row r="9881" x14ac:dyDescent="0.25"/>
    <row r="9882" x14ac:dyDescent="0.25"/>
    <row r="9883" x14ac:dyDescent="0.25"/>
    <row r="9884" x14ac:dyDescent="0.25"/>
    <row r="9885" x14ac:dyDescent="0.25"/>
    <row r="9886" x14ac:dyDescent="0.25"/>
    <row r="9887" x14ac:dyDescent="0.25"/>
    <row r="9888" x14ac:dyDescent="0.25"/>
    <row r="9889" x14ac:dyDescent="0.25"/>
    <row r="9890" x14ac:dyDescent="0.25"/>
    <row r="9891" x14ac:dyDescent="0.25"/>
    <row r="9892" x14ac:dyDescent="0.25"/>
    <row r="9893" x14ac:dyDescent="0.25"/>
    <row r="9894" x14ac:dyDescent="0.25"/>
    <row r="9895" x14ac:dyDescent="0.25"/>
    <row r="9896" x14ac:dyDescent="0.25"/>
    <row r="9897" x14ac:dyDescent="0.25"/>
    <row r="9898" x14ac:dyDescent="0.25"/>
    <row r="9899" x14ac:dyDescent="0.25"/>
    <row r="9900" x14ac:dyDescent="0.25"/>
    <row r="9901" x14ac:dyDescent="0.25"/>
    <row r="9902" x14ac:dyDescent="0.25"/>
    <row r="9903" x14ac:dyDescent="0.25"/>
    <row r="9904" x14ac:dyDescent="0.25"/>
    <row r="9905" x14ac:dyDescent="0.25"/>
    <row r="9906" x14ac:dyDescent="0.25"/>
    <row r="9907" x14ac:dyDescent="0.25"/>
    <row r="9908" x14ac:dyDescent="0.25"/>
    <row r="9909" x14ac:dyDescent="0.25"/>
    <row r="9910" x14ac:dyDescent="0.25"/>
    <row r="9911" x14ac:dyDescent="0.25"/>
    <row r="9912" x14ac:dyDescent="0.25"/>
    <row r="9913" x14ac:dyDescent="0.25"/>
    <row r="9914" x14ac:dyDescent="0.25"/>
    <row r="9915" x14ac:dyDescent="0.25"/>
    <row r="9916" x14ac:dyDescent="0.25"/>
    <row r="9917" x14ac:dyDescent="0.25"/>
    <row r="9918" x14ac:dyDescent="0.25"/>
    <row r="9919" x14ac:dyDescent="0.25"/>
    <row r="9920" x14ac:dyDescent="0.25"/>
    <row r="9921" x14ac:dyDescent="0.25"/>
    <row r="9922" x14ac:dyDescent="0.25"/>
    <row r="9923" x14ac:dyDescent="0.25"/>
    <row r="9924" x14ac:dyDescent="0.25"/>
    <row r="9925" x14ac:dyDescent="0.25"/>
    <row r="9926" x14ac:dyDescent="0.25"/>
    <row r="9927" x14ac:dyDescent="0.25"/>
    <row r="9928" x14ac:dyDescent="0.25"/>
    <row r="9929" x14ac:dyDescent="0.25"/>
    <row r="9930" x14ac:dyDescent="0.25"/>
    <row r="9931" x14ac:dyDescent="0.25"/>
    <row r="9932" x14ac:dyDescent="0.25"/>
    <row r="9933" x14ac:dyDescent="0.25"/>
    <row r="9934" x14ac:dyDescent="0.25"/>
    <row r="9935" x14ac:dyDescent="0.25"/>
    <row r="9936" x14ac:dyDescent="0.25"/>
    <row r="9937" x14ac:dyDescent="0.25"/>
    <row r="9938" x14ac:dyDescent="0.25"/>
    <row r="9939" x14ac:dyDescent="0.25"/>
    <row r="9940" x14ac:dyDescent="0.25"/>
    <row r="9941" x14ac:dyDescent="0.25"/>
    <row r="9942" x14ac:dyDescent="0.25"/>
    <row r="9943" x14ac:dyDescent="0.25"/>
    <row r="9944" x14ac:dyDescent="0.25"/>
    <row r="9945" x14ac:dyDescent="0.25"/>
    <row r="9946" x14ac:dyDescent="0.25"/>
    <row r="9947" x14ac:dyDescent="0.25"/>
    <row r="9948" x14ac:dyDescent="0.25"/>
    <row r="9949" x14ac:dyDescent="0.25"/>
    <row r="9950" x14ac:dyDescent="0.25"/>
    <row r="9951" x14ac:dyDescent="0.25"/>
    <row r="9952" x14ac:dyDescent="0.25"/>
    <row r="9953" x14ac:dyDescent="0.25"/>
    <row r="9954" x14ac:dyDescent="0.25"/>
    <row r="9955" x14ac:dyDescent="0.25"/>
    <row r="9956" x14ac:dyDescent="0.25"/>
    <row r="9957" x14ac:dyDescent="0.25"/>
    <row r="9958" x14ac:dyDescent="0.25"/>
    <row r="9959" x14ac:dyDescent="0.25"/>
    <row r="9960" x14ac:dyDescent="0.25"/>
    <row r="9961" x14ac:dyDescent="0.25"/>
    <row r="9962" x14ac:dyDescent="0.25"/>
    <row r="9963" x14ac:dyDescent="0.25"/>
    <row r="9964" x14ac:dyDescent="0.25"/>
    <row r="9965" x14ac:dyDescent="0.25"/>
    <row r="9966" x14ac:dyDescent="0.25"/>
    <row r="9967" x14ac:dyDescent="0.25"/>
    <row r="9968" x14ac:dyDescent="0.25"/>
    <row r="9969" x14ac:dyDescent="0.25"/>
    <row r="9970" x14ac:dyDescent="0.25"/>
    <row r="9971" x14ac:dyDescent="0.25"/>
    <row r="9972" x14ac:dyDescent="0.25"/>
    <row r="9973" x14ac:dyDescent="0.25"/>
    <row r="9974" x14ac:dyDescent="0.25"/>
    <row r="9975" x14ac:dyDescent="0.25"/>
    <row r="9976" x14ac:dyDescent="0.25"/>
    <row r="9977" x14ac:dyDescent="0.25"/>
    <row r="9978" x14ac:dyDescent="0.25"/>
    <row r="9979" x14ac:dyDescent="0.25"/>
    <row r="9980" x14ac:dyDescent="0.25"/>
    <row r="9981" x14ac:dyDescent="0.25"/>
    <row r="9982" x14ac:dyDescent="0.25"/>
    <row r="9983" x14ac:dyDescent="0.25"/>
    <row r="9984" x14ac:dyDescent="0.25"/>
    <row r="9985" x14ac:dyDescent="0.25"/>
    <row r="9986" x14ac:dyDescent="0.25"/>
    <row r="9987" x14ac:dyDescent="0.25"/>
    <row r="9988" x14ac:dyDescent="0.25"/>
    <row r="9989" x14ac:dyDescent="0.25"/>
    <row r="9990" x14ac:dyDescent="0.25"/>
    <row r="9991" x14ac:dyDescent="0.25"/>
    <row r="9992" x14ac:dyDescent="0.25"/>
    <row r="9993" x14ac:dyDescent="0.25"/>
    <row r="9994" x14ac:dyDescent="0.25"/>
    <row r="9995" x14ac:dyDescent="0.25"/>
    <row r="9996" x14ac:dyDescent="0.25"/>
    <row r="9997" x14ac:dyDescent="0.25"/>
    <row r="9998" x14ac:dyDescent="0.25"/>
    <row r="9999" x14ac:dyDescent="0.25"/>
    <row r="10000" x14ac:dyDescent="0.25"/>
    <row r="10001" x14ac:dyDescent="0.25"/>
    <row r="10002" x14ac:dyDescent="0.25"/>
    <row r="10003" x14ac:dyDescent="0.25"/>
    <row r="10004" x14ac:dyDescent="0.25"/>
    <row r="10005" x14ac:dyDescent="0.25"/>
    <row r="10006" x14ac:dyDescent="0.25"/>
    <row r="10007" x14ac:dyDescent="0.25"/>
    <row r="10008" x14ac:dyDescent="0.25"/>
  </sheetData>
  <dataConsolidate/>
  <customSheetViews>
    <customSheetView guid="{33C5AA86-692F-43CA-AF11-37AE183A1992}" showGridLines="0" printArea="1" hiddenRows="1">
      <selection activeCell="S1" sqref="A1:S37"/>
      <pageMargins left="0" right="0" top="0" bottom="0" header="0" footer="0"/>
      <pageSetup orientation="portrait" r:id="rId1"/>
    </customSheetView>
  </customSheetViews>
  <mergeCells count="3">
    <mergeCell ref="I1:I2"/>
    <mergeCell ref="D2:E2"/>
    <mergeCell ref="B1:H1"/>
  </mergeCells>
  <dataValidations xWindow="202" yWindow="478" count="23">
    <dataValidation type="date" allowBlank="1" showErrorMessage="1" errorTitle="Invalid Event Date" error="Please enter a date at least 14 calendar days from today!_x000a_" sqref="F221:F2000" xr:uid="{00000000-0002-0000-0100-000000000000}">
      <formula1>TestDayPlus</formula1>
      <formula2>MonthStartMaxEnd</formula2>
    </dataValidation>
    <dataValidation type="textLength" showInputMessage="1" showErrorMessage="1" errorTitle="Not a Valid Zip" error="Please enter a valid 5 digit zip code" sqref="E221:E2000" xr:uid="{00000000-0002-0000-0100-000001000000}">
      <formula1>5</formula1>
      <formula2>5</formula2>
    </dataValidation>
    <dataValidation type="whole" allowBlank="1" showInputMessage="1" showErrorMessage="1" errorTitle="Invalid Seating Capacity" error="must be a number between 3 and 999!" promptTitle="Seating Capacity..." prompt="Valid values 1 - 999" sqref="P6:P220" xr:uid="{00000000-0002-0000-0100-000002000000}">
      <formula1>1</formula1>
      <formula2>999</formula2>
    </dataValidation>
    <dataValidation type="list" allowBlank="1" showInputMessage="1" showErrorMessage="1" errorTitle="Invalid Entry" error="Please select a venue type from the drop down" promptTitle="Venue Type Entry..." prompt="Select a Venue Type value from the drop-down list." sqref="Q6:Q220" xr:uid="{00000000-0002-0000-0100-000003000000}">
      <formula1>LOVsListVenueType</formula1>
    </dataValidation>
    <dataValidation type="textLength" showInputMessage="1" showErrorMessage="1" errorTitle="Invalid Venue Zip Entry..." error="Please enter a valid 5 digit zip code" promptTitle="Venue Zip Entry..." prompt="Please include leading zeroes, of applicable." sqref="E6:E220" xr:uid="{00000000-0002-0000-0100-000004000000}">
      <formula1>5</formula1>
      <formula2>5</formula2>
    </dataValidation>
    <dataValidation type="textLength" allowBlank="1" showInputMessage="1" showErrorMessage="1" errorTitle="Invalid Street Address Entry..." error="The Venue Address exceeds 40 characters" promptTitle="Venue Street Address..." prompt="Enter only street address without comma or period. Do not include city and state. Address can be up to 40 characters" sqref="D6:D220" xr:uid="{00000000-0002-0000-0100-000005000000}">
      <formula1>0</formula1>
      <formula2>40</formula2>
    </dataValidation>
    <dataValidation type="date" allowBlank="1" showInputMessage="1" showErrorMessage="1" errorTitle="Invalid Event Date Entry..." error="Date format: M/D/YYYY_x000a_The earliest Event Date you can enter is 7 days from today!_x000a_Event Dates after 9/30 can be entered beginning 7/1." promptTitle="Event Date Entry..." prompt="Date format: M/D/YYYY_x000a_The earliest Event Date you can enter is 7 calendar days from today!_x000a_Event Dates after 9/30 can be entered beginning 7/1." sqref="F7:F220" xr:uid="{00000000-0002-0000-0100-000006000000}">
      <formula1>INT(TestDayPlus)</formula1>
      <formula2>INT(MonthStartMaxEnd)</formula2>
    </dataValidation>
    <dataValidation type="list" allowBlank="1" showInputMessage="1" showErrorMessage="1" errorTitle="Invalid Event Category Entry..." error="Please select an event category from the drop down" promptTitle="Event Category Entry..." prompt="Select an Event Category value from the drop-down list." sqref="I6:I220" xr:uid="{00000000-0002-0000-0100-000007000000}">
      <formula1>LOVsListEventCats</formula1>
    </dataValidation>
    <dataValidation type="list" allowBlank="1" showInputMessage="1" showErrorMessage="1" errorTitle="Invalid Language Entry..." error="Please select a language from the drop down" promptTitle="Language Entry..." prompt="Select a Language value from the drop-down list." sqref="J6:J220" xr:uid="{00000000-0002-0000-0100-000008000000}">
      <formula1>LOVsListLang</formula1>
    </dataValidation>
    <dataValidation type="list" allowBlank="1" showInputMessage="1" showErrorMessage="1" errorTitle="Invalid Product Entry..." error="Please select a product from the drop down" promptTitle="Presenting Product Entry..." prompt="Select a Presenting Product value from the drop-down list." sqref="K6:K220" xr:uid="{00000000-0002-0000-0100-000009000000}">
      <formula1>LOVsListPresProd</formula1>
    </dataValidation>
    <dataValidation allowBlank="1" showInputMessage="1" showErrorMessage="1" promptTitle="Presenting Agent Writing#..." prompt="Please include leading zeros, if applicable." sqref="O6:O220" xr:uid="{00000000-0002-0000-0100-00000B000000}"/>
    <dataValidation allowBlank="1" showInputMessage="1" showErrorMessage="1" promptTitle="Owning Agent Writing#..." prompt="Please include leading zeros, if applicable." sqref="M6:M220" xr:uid="{00000000-0002-0000-0100-00000C000000}"/>
    <dataValidation type="textLength" allowBlank="1" showInputMessage="1" showErrorMessage="1" errorTitle="Invalid Venue Name Entry..." error="This venue name exceeds 40 characters." promptTitle="Venue Name Entry..." prompt="Enter Venue Name without comma or period._x000a_24 characters for UHC advertising; otherwise, maximum 40 characters." sqref="C6:C220" xr:uid="{00000000-0002-0000-0100-00000D000000}">
      <formula1>0</formula1>
      <formula2>40</formula2>
    </dataValidation>
    <dataValidation type="list" allowBlank="1" showInputMessage="1" showErrorMessage="1" errorTitle="Invalid Collect RSVP Entry…" error="Valid value is No" promptTitle="Collect RSVP Entry…" prompt="Note: RSVP collection is at UnitedHealthcare discretion._x000a_Set to No Only" sqref="S6:S220" xr:uid="{00000000-0002-0000-0100-00000E000000}">
      <formula1>LOVsNo</formula1>
    </dataValidation>
    <dataValidation type="list" allowBlank="1" showInputMessage="1" showErrorMessage="1" errorTitle="Invalid UHC Advertising Entry…" error="Valid value is No" promptTitle="UHC Advertising Entry…" prompt="Note: Advertising is at UnitedHealthcare discretion._x000a_Set to No Only" sqref="T6:T220" xr:uid="{00000000-0002-0000-0100-00000F000000}">
      <formula1>LOVsNo</formula1>
    </dataValidation>
    <dataValidation allowBlank="1" showInputMessage="1" showErrorMessage="1" promptTitle="&lt;Validate and Submit&gt;:" prompt="Double-Click this Action cell G2 _x000a_to launch the Validation check._x000a_If all entries pass validation, _x000a_they will be sent to appropriate eMail box_x000a_and you can save a version to your computer." sqref="G2" xr:uid="{00000000-0002-0000-0100-000010000000}"/>
    <dataValidation allowBlank="1" showInputMessage="1" showErrorMessage="1" promptTitle="&lt;Save&gt;:" prompt="Double-Click this Action cell H2 _x000a_to save this file to your computer" sqref="H2" xr:uid="{00000000-0002-0000-0100-000011000000}"/>
    <dataValidation type="custom" allowBlank="1" showInputMessage="1" showErrorMessage="1" errorTitle="Invalid Phone Number Entry..." error="Please enter a valid 10 digit phone number without spaces, dashes or parentheses" promptTitle="Venue Phone Entry..." prompt="Enter a 10 digit phone number without spaces." sqref="R3:R5" xr:uid="{BBDD7E78-8412-4103-B735-D789EE0CDC6D}">
      <formula1>OR(LEN(R8)=7,LEN(R8)=10)</formula1>
    </dataValidation>
    <dataValidation type="custom" allowBlank="1" showInputMessage="1" showErrorMessage="1" errorTitle="Invalid Phone Number Entry..." error="Please enter a valid 10 digit phone number without spaces, dashes or parentheses" promptTitle="Venue Phone Entry..." prompt="Enter a 10 digit phone number without spaces." sqref="R2" xr:uid="{70E65230-9B60-441C-A883-A97E3059B3F8}">
      <formula1>AND(ISNUMBER(R6),LEN(R6)=10)</formula1>
    </dataValidation>
    <dataValidation type="whole" allowBlank="1" showInputMessage="1" showErrorMessage="1" errorTitle="Please enter valid phone number" error="Please enter a valid 10 digit phone number without parentheses and dashes" promptTitle="Please enter valid phone number" prompt="Please enter a valid 10 digit phone number without parentheses and dashes" sqref="R1 R7:R1048576" xr:uid="{8ABD0C86-250E-45A1-BA90-28ED28ABCDC9}">
      <formula1>1000000000</formula1>
      <formula2>9999999999</formula2>
    </dataValidation>
    <dataValidation type="whole" allowBlank="1" showInputMessage="1" showErrorMessage="1" errorTitle="Please enter valid phone number" error="Please enter a valid 10 digit phone number without parentheses and dashes" promptTitle="Please enter valid phone number" prompt="Please enter a valid 10 digit phone number without parentheses and dashes; the form will reformat as appropriate" sqref="R6" xr:uid="{A57BB072-840F-468F-9533-5766B7C157A6}">
      <formula1>1000000000</formula1>
      <formula2>9999999999</formula2>
    </dataValidation>
    <dataValidation type="date" allowBlank="1" showInputMessage="1" showErrorMessage="1" errorTitle="Invalid Event Date Entry..." error="Date format: M/D/YYYY_x000a_The earliest Event Date you can enter is 7 days from today!_x000a_Event Dates after 9/30 can be entered beginning 6/1." promptTitle="Event Date Entry..." prompt="Date format: M/D/YYYY_x000a_The earliest Event Date you can enter is 7 calendar days from today!_x000a_Event Dates after 9/30 can be entered beginning 6/1." sqref="F6" xr:uid="{A9360F5C-52C6-4373-A3AE-6C51597407CB}">
      <formula1>INT(TestDayPlus)</formula1>
      <formula2>INT(MonthStartMaxEnd)</formula2>
    </dataValidation>
    <dataValidation type="list" allowBlank="1" showInputMessage="1" showErrorMessage="1" errorTitle="Invalid Retail Progam Entry…" error="Valid values are Yes and No" promptTitle="Retail Program..." prompt="Valid are Yes and No. _x000a_Select Yes for Retail Kiosk and UHC Multicarrier venues._x000a_Select No for all others." sqref="B6:B220" xr:uid="{4B48977A-F215-49AF-A961-981269CFD8DF}">
      <formula1>LOVsYesNo</formula1>
    </dataValidation>
  </dataValidation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xWindow="202" yWindow="478" count="2">
        <x14:dataValidation type="list" allowBlank="1" showInputMessage="1" showErrorMessage="1" errorTitle="Invalid End Time Entry..." error="Please select an end time from the drop down" promptTitle="End Time Entry..." prompt="Time format h:mm AM/PM._x000a_Select value from the drop-down list._x000a_The End Time must be at least 1 hour later than the Start Time." xr:uid="{00000000-0002-0000-0100-000013000000}">
          <x14:formula1>
            <xm:f>LOVs!$B$5:$B$33</xm:f>
          </x14:formula1>
          <xm:sqref>H6:H220</xm:sqref>
        </x14:dataValidation>
        <x14:dataValidation type="list" allowBlank="1" showInputMessage="1" showErrorMessage="1" xr:uid="{575D3DDF-4D81-438D-9CF2-74FD4D9CBB2B}">
          <x14:formula1>
            <xm:f>LOVs!$B$3:$B$31</xm:f>
          </x14:formula1>
          <xm:sqref>G6:G220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1">
    <tabColor rgb="FFFFFF00"/>
  </sheetPr>
  <dimension ref="A1:AH56"/>
  <sheetViews>
    <sheetView topLeftCell="I19" workbookViewId="0">
      <selection activeCell="M55" sqref="M55"/>
    </sheetView>
  </sheetViews>
  <sheetFormatPr defaultColWidth="9.140625" defaultRowHeight="12.75" x14ac:dyDescent="0.2"/>
  <cols>
    <col min="1" max="1" width="2" style="9" customWidth="1"/>
    <col min="2" max="2" width="17.85546875" style="9" bestFit="1" customWidth="1"/>
    <col min="3" max="3" width="11" style="9" bestFit="1" customWidth="1"/>
    <col min="4" max="4" width="2" style="9" customWidth="1"/>
    <col min="5" max="5" width="6" style="9" bestFit="1" customWidth="1"/>
    <col min="6" max="6" width="11" style="10" bestFit="1" customWidth="1"/>
    <col min="7" max="7" width="19" style="10" bestFit="1" customWidth="1"/>
    <col min="8" max="10" width="8" style="10" bestFit="1" customWidth="1"/>
    <col min="11" max="11" width="11" style="10" bestFit="1" customWidth="1"/>
    <col min="12" max="12" width="2" style="8" customWidth="1"/>
    <col min="13" max="13" width="14.140625" style="8" customWidth="1"/>
    <col min="14" max="14" width="7" style="8" customWidth="1"/>
    <col min="15" max="15" width="5.140625" style="8" customWidth="1"/>
    <col min="16" max="16" width="2.140625" style="9" customWidth="1"/>
    <col min="17" max="17" width="24.42578125" style="113" bestFit="1" customWidth="1"/>
    <col min="18" max="18" width="57" style="9" customWidth="1"/>
    <col min="19" max="19" width="15" style="14" customWidth="1"/>
    <col min="20" max="20" width="23.140625" style="9" customWidth="1"/>
    <col min="21" max="21" width="29.85546875" style="9" customWidth="1"/>
    <col min="22" max="22" width="17.85546875" style="9" bestFit="1" customWidth="1"/>
    <col min="23" max="31" width="9.140625" style="9"/>
    <col min="32" max="32" width="3.5703125" style="10" customWidth="1"/>
    <col min="33" max="33" width="20.140625" style="14" bestFit="1" customWidth="1"/>
    <col min="34" max="34" width="5.85546875" style="8" bestFit="1" customWidth="1"/>
    <col min="35" max="16384" width="9.140625" style="9"/>
  </cols>
  <sheetData>
    <row r="1" spans="1:34" x14ac:dyDescent="0.2">
      <c r="A1" s="7" t="s">
        <v>71</v>
      </c>
      <c r="B1" s="7" t="s">
        <v>72</v>
      </c>
      <c r="C1" s="7" t="s">
        <v>73</v>
      </c>
      <c r="D1" s="7" t="s">
        <v>71</v>
      </c>
      <c r="E1" s="7" t="s">
        <v>74</v>
      </c>
      <c r="F1" s="7" t="s">
        <v>73</v>
      </c>
      <c r="G1" s="7" t="s">
        <v>75</v>
      </c>
      <c r="H1" s="7" t="s">
        <v>76</v>
      </c>
      <c r="I1" s="7" t="s">
        <v>76</v>
      </c>
      <c r="J1" s="7" t="s">
        <v>76</v>
      </c>
      <c r="K1" s="7" t="s">
        <v>73</v>
      </c>
      <c r="L1" s="7" t="s">
        <v>71</v>
      </c>
      <c r="M1" s="7" t="s">
        <v>72</v>
      </c>
      <c r="N1" s="7" t="s">
        <v>77</v>
      </c>
      <c r="P1" s="16"/>
      <c r="Q1" s="110"/>
      <c r="R1" s="16"/>
      <c r="S1" s="15"/>
      <c r="T1" s="16"/>
      <c r="U1" s="16"/>
      <c r="AF1" s="10" t="s">
        <v>71</v>
      </c>
      <c r="AG1" s="14" t="s">
        <v>78</v>
      </c>
      <c r="AH1" s="8" t="s">
        <v>79</v>
      </c>
    </row>
    <row r="2" spans="1:34" x14ac:dyDescent="0.2">
      <c r="A2" s="7"/>
      <c r="B2" s="7"/>
      <c r="C2" s="7"/>
      <c r="D2" s="7"/>
      <c r="E2" s="13" t="str">
        <f ca="1">"Valid Meeting Event Date Ranges are between " &amp; TEXT(TestDayPlus,"M/DD/YYYY") &amp;" and " &amp; TEXT(MonthStartMaxEnd,"M/DD/YYYY")</f>
        <v>Valid Meeting Event Date Ranges are between 7/01/2026 and 9/30/2027</v>
      </c>
      <c r="F2" s="7"/>
      <c r="G2" s="7"/>
      <c r="H2" s="7"/>
      <c r="I2" s="7"/>
      <c r="J2" s="7"/>
      <c r="K2" s="7"/>
      <c r="L2" s="7"/>
      <c r="M2" s="7"/>
      <c r="N2" s="7"/>
      <c r="P2" s="16"/>
      <c r="Q2" s="111" t="s">
        <v>80</v>
      </c>
      <c r="R2" s="156" t="s">
        <v>81</v>
      </c>
      <c r="S2" s="36" t="s">
        <v>82</v>
      </c>
      <c r="T2" s="16"/>
      <c r="U2" s="16"/>
      <c r="V2" s="157" t="s">
        <v>83</v>
      </c>
      <c r="W2" s="158" t="b">
        <v>0</v>
      </c>
      <c r="AF2" s="10">
        <v>1</v>
      </c>
      <c r="AG2" s="14" t="s">
        <v>44</v>
      </c>
      <c r="AH2" s="8">
        <v>5</v>
      </c>
    </row>
    <row r="3" spans="1:34" x14ac:dyDescent="0.2">
      <c r="E3" s="10"/>
      <c r="J3" s="8"/>
      <c r="K3" s="8"/>
      <c r="O3" s="9"/>
      <c r="P3" s="16"/>
      <c r="Q3" s="110"/>
      <c r="R3" s="16"/>
      <c r="S3" s="15"/>
      <c r="T3" s="16"/>
      <c r="U3" s="16"/>
      <c r="V3" s="16"/>
      <c r="W3" s="16"/>
      <c r="X3" s="16"/>
      <c r="Y3" s="16"/>
      <c r="Z3" s="16"/>
      <c r="AA3" s="16"/>
      <c r="AB3" s="16"/>
      <c r="AC3" s="16"/>
      <c r="AF3" s="10">
        <v>2</v>
      </c>
      <c r="AG3" s="14" t="s">
        <v>45</v>
      </c>
      <c r="AH3" s="8">
        <v>15</v>
      </c>
    </row>
    <row r="4" spans="1:34" x14ac:dyDescent="0.2">
      <c r="B4" s="11" t="s">
        <v>84</v>
      </c>
      <c r="C4" s="159">
        <f ca="1">NOW()</f>
        <v>46197.637692129632</v>
      </c>
      <c r="E4" s="160" t="s">
        <v>85</v>
      </c>
      <c r="F4" s="160" t="s">
        <v>86</v>
      </c>
      <c r="G4" s="161" t="s">
        <v>87</v>
      </c>
      <c r="H4" s="161" t="s">
        <v>88</v>
      </c>
      <c r="I4" s="161" t="s">
        <v>89</v>
      </c>
      <c r="J4" s="161" t="s">
        <v>90</v>
      </c>
      <c r="K4" s="161" t="s">
        <v>91</v>
      </c>
      <c r="M4" s="162" t="s">
        <v>92</v>
      </c>
      <c r="N4" s="162" t="s">
        <v>93</v>
      </c>
      <c r="O4" s="9"/>
      <c r="P4" s="16"/>
      <c r="Q4" s="163" t="s">
        <v>94</v>
      </c>
      <c r="R4" s="156" t="s">
        <v>95</v>
      </c>
      <c r="S4" s="15"/>
      <c r="T4" s="16"/>
      <c r="U4" s="16"/>
      <c r="V4" s="157" t="s">
        <v>96</v>
      </c>
      <c r="W4" s="232" t="s">
        <v>97</v>
      </c>
      <c r="X4" s="233"/>
      <c r="Y4" s="233"/>
      <c r="Z4" s="233"/>
      <c r="AA4" s="233"/>
      <c r="AB4" s="233"/>
      <c r="AC4" s="234"/>
      <c r="AF4" s="10">
        <v>3</v>
      </c>
      <c r="AG4" s="14" t="s">
        <v>46</v>
      </c>
      <c r="AH4" s="8">
        <v>25</v>
      </c>
    </row>
    <row r="5" spans="1:34" x14ac:dyDescent="0.2">
      <c r="B5" s="11" t="s">
        <v>98</v>
      </c>
      <c r="C5" s="164">
        <v>7</v>
      </c>
      <c r="E5" s="165">
        <v>1</v>
      </c>
      <c r="F5" s="166">
        <f ca="1">DATE(YEAR(TestDay)+COUNTIF(E$4:E5,E5)-1,E5,1)</f>
        <v>46023</v>
      </c>
      <c r="G5" s="167" t="str">
        <f ca="1">TEXT(F5,"MMMM-YYYY")</f>
        <v>January-2026</v>
      </c>
      <c r="H5" s="168" t="b">
        <f t="shared" ref="H5:H10" ca="1" si="0">IF(MonthsIndex=0,TRUE,FALSE)</f>
        <v>0</v>
      </c>
      <c r="I5" s="168" t="b">
        <f t="shared" ref="I5:I25" ca="1" si="1">(VALUE(F5)-VALUE(TestDayMinMonth))&gt;=0</f>
        <v>0</v>
      </c>
      <c r="J5" s="169" t="b">
        <f ca="1">AND(H5,I5)</f>
        <v>0</v>
      </c>
      <c r="K5" s="166">
        <f ca="1">IF(J5,F5,0)</f>
        <v>0</v>
      </c>
      <c r="M5" s="170" t="s">
        <v>99</v>
      </c>
      <c r="N5" s="170">
        <v>-30</v>
      </c>
      <c r="O5" s="9"/>
      <c r="P5" s="16"/>
      <c r="Q5" s="163" t="s">
        <v>100</v>
      </c>
      <c r="R5" s="156" t="s">
        <v>101</v>
      </c>
      <c r="S5" s="15"/>
      <c r="T5" s="16"/>
      <c r="U5" s="16"/>
      <c r="V5" s="16"/>
      <c r="W5" s="235"/>
      <c r="X5" s="236"/>
      <c r="Y5" s="236"/>
      <c r="Z5" s="236"/>
      <c r="AA5" s="236"/>
      <c r="AB5" s="236"/>
      <c r="AC5" s="237"/>
      <c r="AF5" s="10">
        <v>4</v>
      </c>
      <c r="AG5" s="14" t="s">
        <v>47</v>
      </c>
      <c r="AH5" s="8">
        <v>25</v>
      </c>
    </row>
    <row r="6" spans="1:34" x14ac:dyDescent="0.2">
      <c r="B6" s="11" t="s">
        <v>102</v>
      </c>
      <c r="C6" s="171">
        <f ca="1">TestDay+TestDaysBuffer</f>
        <v>46204.637692129632</v>
      </c>
      <c r="D6" s="8"/>
      <c r="E6" s="165">
        <v>2</v>
      </c>
      <c r="F6" s="166">
        <f ca="1">DATE(YEAR(TestDay)+COUNTIF(E$4:E6,E6)-1,E6,1)</f>
        <v>46054</v>
      </c>
      <c r="G6" s="167" t="str">
        <f t="shared" ref="G6:G25" ca="1" si="2">TEXT(F6,"MMMM-YYYY")</f>
        <v>February-2026</v>
      </c>
      <c r="H6" s="168" t="b">
        <f t="shared" ca="1" si="0"/>
        <v>0</v>
      </c>
      <c r="I6" s="168" t="b">
        <f t="shared" ca="1" si="1"/>
        <v>0</v>
      </c>
      <c r="J6" s="169" t="b">
        <f t="shared" ref="J6:J25" ca="1" si="3">AND(H6,I6)</f>
        <v>0</v>
      </c>
      <c r="K6" s="166">
        <f t="shared" ref="K6:K25" ca="1" si="4">IF(J6,F6,0)</f>
        <v>0</v>
      </c>
      <c r="M6" s="170" t="s">
        <v>103</v>
      </c>
      <c r="N6" s="170">
        <v>20</v>
      </c>
      <c r="O6" s="9"/>
      <c r="P6" s="16"/>
      <c r="Q6" s="163" t="s">
        <v>104</v>
      </c>
      <c r="R6" s="156" t="s">
        <v>675</v>
      </c>
      <c r="S6" s="15"/>
      <c r="T6" s="16"/>
      <c r="U6" s="16"/>
      <c r="V6" s="16"/>
      <c r="W6" s="235"/>
      <c r="X6" s="236"/>
      <c r="Y6" s="236"/>
      <c r="Z6" s="236"/>
      <c r="AA6" s="236"/>
      <c r="AB6" s="236"/>
      <c r="AC6" s="237"/>
      <c r="AF6" s="10">
        <v>5</v>
      </c>
      <c r="AG6" s="14" t="s">
        <v>48</v>
      </c>
      <c r="AH6" s="8">
        <v>9</v>
      </c>
    </row>
    <row r="7" spans="1:34" x14ac:dyDescent="0.2">
      <c r="B7" s="11"/>
      <c r="C7" s="171">
        <f ca="1">EOMONTH(TestDayPlus,-1)+1</f>
        <v>46204</v>
      </c>
      <c r="D7" s="8"/>
      <c r="E7" s="165">
        <v>3</v>
      </c>
      <c r="F7" s="166">
        <f ca="1">DATE(YEAR(TestDay)+COUNTIF(E$4:E7,E7)-1,E7,1)</f>
        <v>46082</v>
      </c>
      <c r="G7" s="167" t="str">
        <f t="shared" ca="1" si="2"/>
        <v>March-2026</v>
      </c>
      <c r="H7" s="168" t="b">
        <f t="shared" ca="1" si="0"/>
        <v>0</v>
      </c>
      <c r="I7" s="168" t="b">
        <f t="shared" ca="1" si="1"/>
        <v>0</v>
      </c>
      <c r="J7" s="169" t="b">
        <f t="shared" ca="1" si="3"/>
        <v>0</v>
      </c>
      <c r="K7" s="166">
        <f t="shared" ca="1" si="4"/>
        <v>0</v>
      </c>
      <c r="M7" s="170" t="s">
        <v>105</v>
      </c>
      <c r="N7" s="170">
        <v>-30</v>
      </c>
      <c r="O7" s="9"/>
      <c r="P7" s="16"/>
      <c r="Q7" s="110"/>
      <c r="R7" s="16"/>
      <c r="S7" s="15"/>
      <c r="T7" s="16"/>
      <c r="U7" s="16"/>
      <c r="V7" s="16"/>
      <c r="W7" s="235"/>
      <c r="X7" s="236"/>
      <c r="Y7" s="236"/>
      <c r="Z7" s="236"/>
      <c r="AA7" s="236"/>
      <c r="AB7" s="236"/>
      <c r="AC7" s="237"/>
      <c r="AF7" s="10">
        <v>6</v>
      </c>
      <c r="AG7" s="14" t="s">
        <v>49</v>
      </c>
      <c r="AH7" s="8">
        <v>12</v>
      </c>
    </row>
    <row r="8" spans="1:34" x14ac:dyDescent="0.2">
      <c r="B8" s="11" t="s">
        <v>106</v>
      </c>
      <c r="C8" s="8">
        <f ca="1">1*(MONTH(TestDay)&gt;5)</f>
        <v>1</v>
      </c>
      <c r="D8" s="8"/>
      <c r="E8" s="165">
        <v>4</v>
      </c>
      <c r="F8" s="166">
        <f ca="1">DATE(YEAR(TestDay)+COUNTIF(E$4:E8,E8)-1,E8,1)</f>
        <v>46113</v>
      </c>
      <c r="G8" s="167" t="str">
        <f t="shared" ca="1" si="2"/>
        <v>April-2026</v>
      </c>
      <c r="H8" s="168" t="b">
        <f t="shared" ca="1" si="0"/>
        <v>0</v>
      </c>
      <c r="I8" s="168" t="b">
        <f t="shared" ca="1" si="1"/>
        <v>0</v>
      </c>
      <c r="J8" s="169" t="b">
        <f t="shared" ca="1" si="3"/>
        <v>0</v>
      </c>
      <c r="K8" s="166">
        <f t="shared" ca="1" si="4"/>
        <v>0</v>
      </c>
      <c r="M8" s="170" t="s">
        <v>107</v>
      </c>
      <c r="N8" s="170">
        <v>20</v>
      </c>
      <c r="O8" s="9"/>
      <c r="P8" s="16"/>
      <c r="Q8" s="163" t="s">
        <v>108</v>
      </c>
      <c r="R8" s="172" t="str">
        <f>INDEX(eMailMatrix,1,IF(MID(eMailOptionProdDev,1,3)="Pro",1,2))</f>
        <v>sales_events@uhc.com</v>
      </c>
      <c r="S8" s="36" t="s">
        <v>109</v>
      </c>
      <c r="T8" s="16"/>
      <c r="U8" s="16"/>
      <c r="V8" s="16"/>
      <c r="W8" s="235"/>
      <c r="X8" s="236"/>
      <c r="Y8" s="236"/>
      <c r="Z8" s="236"/>
      <c r="AA8" s="236"/>
      <c r="AB8" s="236"/>
      <c r="AC8" s="237"/>
      <c r="AF8" s="10">
        <v>7</v>
      </c>
      <c r="AG8" s="14" t="s">
        <v>50</v>
      </c>
      <c r="AH8" s="8">
        <v>18</v>
      </c>
    </row>
    <row r="9" spans="1:34" x14ac:dyDescent="0.2">
      <c r="B9" s="11" t="s">
        <v>110</v>
      </c>
      <c r="C9" s="8">
        <f ca="1">COUNTIF(J4:J25,TRUE)</f>
        <v>15</v>
      </c>
      <c r="E9" s="165">
        <v>5</v>
      </c>
      <c r="F9" s="166">
        <f ca="1">DATE(YEAR(TestDay)+COUNTIF(E$4:E9,E9)-1,E9,1)</f>
        <v>46143</v>
      </c>
      <c r="G9" s="167" t="str">
        <f t="shared" ca="1" si="2"/>
        <v>May-2026</v>
      </c>
      <c r="H9" s="168" t="b">
        <f t="shared" ca="1" si="0"/>
        <v>0</v>
      </c>
      <c r="I9" s="168" t="b">
        <f t="shared" ca="1" si="1"/>
        <v>0</v>
      </c>
      <c r="J9" s="169" t="b">
        <f t="shared" ca="1" si="3"/>
        <v>0</v>
      </c>
      <c r="K9" s="166">
        <f t="shared" ca="1" si="4"/>
        <v>0</v>
      </c>
      <c r="O9" s="9"/>
      <c r="P9" s="16"/>
      <c r="Q9" s="163" t="s">
        <v>111</v>
      </c>
      <c r="R9" s="156" t="s">
        <v>112</v>
      </c>
      <c r="S9" s="15"/>
      <c r="T9" s="16"/>
      <c r="U9" s="16"/>
      <c r="V9" s="16"/>
      <c r="W9" s="235"/>
      <c r="X9" s="236"/>
      <c r="Y9" s="236"/>
      <c r="Z9" s="236"/>
      <c r="AA9" s="236"/>
      <c r="AB9" s="236"/>
      <c r="AC9" s="237"/>
      <c r="AF9" s="10">
        <v>8</v>
      </c>
      <c r="AG9" s="14" t="s">
        <v>51</v>
      </c>
      <c r="AH9" s="8">
        <v>12</v>
      </c>
    </row>
    <row r="10" spans="1:34" x14ac:dyDescent="0.2">
      <c r="C10" s="8"/>
      <c r="E10" s="165">
        <v>6</v>
      </c>
      <c r="F10" s="166">
        <f ca="1">DATE(YEAR(TestDay)+COUNTIF(E$4:E10,E10)-1,E10,1)</f>
        <v>46174</v>
      </c>
      <c r="G10" s="167" t="str">
        <f t="shared" ca="1" si="2"/>
        <v>June-2026</v>
      </c>
      <c r="H10" s="168" t="b">
        <f t="shared" ca="1" si="0"/>
        <v>0</v>
      </c>
      <c r="I10" s="168" t="b">
        <f t="shared" ca="1" si="1"/>
        <v>0</v>
      </c>
      <c r="J10" s="169" t="b">
        <f t="shared" ca="1" si="3"/>
        <v>0</v>
      </c>
      <c r="K10" s="166">
        <f t="shared" ca="1" si="4"/>
        <v>0</v>
      </c>
      <c r="O10" s="9"/>
      <c r="P10" s="16"/>
      <c r="Q10" s="163" t="s">
        <v>113</v>
      </c>
      <c r="R10" s="156" t="s">
        <v>114</v>
      </c>
      <c r="S10" s="15"/>
      <c r="T10" s="16"/>
      <c r="U10" s="16"/>
      <c r="V10" s="16"/>
      <c r="W10" s="235"/>
      <c r="X10" s="236"/>
      <c r="Y10" s="236"/>
      <c r="Z10" s="236"/>
      <c r="AA10" s="236"/>
      <c r="AB10" s="236"/>
      <c r="AC10" s="237"/>
      <c r="AF10" s="10">
        <v>9</v>
      </c>
      <c r="AG10" s="14" t="s">
        <v>52</v>
      </c>
      <c r="AH10" s="8">
        <v>31</v>
      </c>
    </row>
    <row r="11" spans="1:34" x14ac:dyDescent="0.2">
      <c r="B11" s="11" t="s">
        <v>115</v>
      </c>
      <c r="C11" s="12">
        <v>42767</v>
      </c>
      <c r="E11" s="165">
        <v>7</v>
      </c>
      <c r="F11" s="166">
        <f ca="1">DATE(YEAR(TestDay)+COUNTIF(E$4:E11,E11)-1,E11,1)</f>
        <v>46204</v>
      </c>
      <c r="G11" s="173" t="str">
        <f t="shared" ca="1" si="2"/>
        <v>July-2026</v>
      </c>
      <c r="H11" s="174" t="b">
        <v>1</v>
      </c>
      <c r="I11" s="168" t="b">
        <f t="shared" ca="1" si="1"/>
        <v>1</v>
      </c>
      <c r="J11" s="169" t="b">
        <f t="shared" ca="1" si="3"/>
        <v>1</v>
      </c>
      <c r="K11" s="166">
        <f t="shared" ca="1" si="4"/>
        <v>46204</v>
      </c>
      <c r="O11" s="9"/>
      <c r="P11" s="16"/>
      <c r="Q11" s="163" t="s">
        <v>116</v>
      </c>
      <c r="R11" s="156" t="s">
        <v>117</v>
      </c>
      <c r="S11" s="15"/>
      <c r="T11" s="16"/>
      <c r="U11" s="16"/>
      <c r="V11" s="16"/>
      <c r="W11" s="235"/>
      <c r="X11" s="236"/>
      <c r="Y11" s="236"/>
      <c r="Z11" s="236"/>
      <c r="AA11" s="236"/>
      <c r="AB11" s="236"/>
      <c r="AC11" s="237"/>
      <c r="AF11" s="10">
        <v>10</v>
      </c>
      <c r="AG11" s="14" t="s">
        <v>53</v>
      </c>
      <c r="AH11" s="8">
        <v>13</v>
      </c>
    </row>
    <row r="12" spans="1:34" x14ac:dyDescent="0.2">
      <c r="B12" s="11" t="s">
        <v>118</v>
      </c>
      <c r="C12" s="12">
        <v>42794</v>
      </c>
      <c r="E12" s="165">
        <v>8</v>
      </c>
      <c r="F12" s="166">
        <f ca="1">DATE(YEAR(TestDay)+COUNTIF(E$4:E12,E12)-1,E12,1)</f>
        <v>46235</v>
      </c>
      <c r="G12" s="173" t="str">
        <f t="shared" ca="1" si="2"/>
        <v>August-2026</v>
      </c>
      <c r="H12" s="174" t="b">
        <v>1</v>
      </c>
      <c r="I12" s="168" t="b">
        <f t="shared" ca="1" si="1"/>
        <v>1</v>
      </c>
      <c r="J12" s="169" t="b">
        <f t="shared" ca="1" si="3"/>
        <v>1</v>
      </c>
      <c r="K12" s="166">
        <f t="shared" ca="1" si="4"/>
        <v>46235</v>
      </c>
      <c r="O12" s="9"/>
      <c r="P12" s="16"/>
      <c r="Q12" s="163" t="s">
        <v>119</v>
      </c>
      <c r="R12" s="156" t="str">
        <f>eMailFile</f>
        <v>NewEventRequestExport scaery 2026-02-12-081029.csv</v>
      </c>
      <c r="S12" s="15"/>
      <c r="T12" s="16"/>
      <c r="U12" s="16"/>
      <c r="V12" s="16"/>
      <c r="W12" s="235"/>
      <c r="X12" s="236"/>
      <c r="Y12" s="236"/>
      <c r="Z12" s="236"/>
      <c r="AA12" s="236"/>
      <c r="AB12" s="236"/>
      <c r="AC12" s="237"/>
      <c r="AF12" s="10">
        <v>11</v>
      </c>
      <c r="AG12" s="14" t="s">
        <v>54</v>
      </c>
      <c r="AH12" s="8">
        <v>11</v>
      </c>
    </row>
    <row r="13" spans="1:34" x14ac:dyDescent="0.2">
      <c r="E13" s="165">
        <v>9</v>
      </c>
      <c r="F13" s="166">
        <f ca="1">DATE(YEAR(TestDay)+COUNTIF(E$4:E13,E13)-1,E13,1)</f>
        <v>46266</v>
      </c>
      <c r="G13" s="173" t="str">
        <f t="shared" ca="1" si="2"/>
        <v>September-2026</v>
      </c>
      <c r="H13" s="174" t="b">
        <v>1</v>
      </c>
      <c r="I13" s="168" t="b">
        <f t="shared" ca="1" si="1"/>
        <v>1</v>
      </c>
      <c r="J13" s="169" t="b">
        <f t="shared" ca="1" si="3"/>
        <v>1</v>
      </c>
      <c r="K13" s="166">
        <f t="shared" ca="1" si="4"/>
        <v>46266</v>
      </c>
      <c r="O13" s="9"/>
      <c r="P13" s="16"/>
      <c r="Q13" s="163" t="s">
        <v>120</v>
      </c>
      <c r="R13" s="156" t="str">
        <f>"User ID: " &amp;vbaUserID</f>
        <v>User ID: scaery</v>
      </c>
      <c r="S13" s="15"/>
      <c r="T13" s="16"/>
      <c r="U13" s="16"/>
      <c r="V13" s="16"/>
      <c r="W13" s="235"/>
      <c r="X13" s="236"/>
      <c r="Y13" s="236"/>
      <c r="Z13" s="236"/>
      <c r="AA13" s="236"/>
      <c r="AB13" s="236"/>
      <c r="AC13" s="237"/>
      <c r="AF13" s="10">
        <v>12</v>
      </c>
      <c r="AG13" s="14" t="s">
        <v>55</v>
      </c>
      <c r="AH13" s="8">
        <v>24</v>
      </c>
    </row>
    <row r="14" spans="1:34" x14ac:dyDescent="0.2">
      <c r="B14" s="9" t="s">
        <v>121</v>
      </c>
      <c r="C14" s="171">
        <f ca="1">MAX(MonthsValid)</f>
        <v>46631</v>
      </c>
      <c r="E14" s="165">
        <v>10</v>
      </c>
      <c r="F14" s="166">
        <f ca="1">DATE(YEAR(TestDay)+COUNTIF(E$4:E14,E14)-1,E14,1)</f>
        <v>46296</v>
      </c>
      <c r="G14" s="167" t="str">
        <f t="shared" ca="1" si="2"/>
        <v>October-2026</v>
      </c>
      <c r="H14" s="168" t="b">
        <f ca="1">IF(MonthsIndex=1,TRUE,FALSE)</f>
        <v>1</v>
      </c>
      <c r="I14" s="168" t="b">
        <f t="shared" ca="1" si="1"/>
        <v>1</v>
      </c>
      <c r="J14" s="169" t="b">
        <f t="shared" ca="1" si="3"/>
        <v>1</v>
      </c>
      <c r="K14" s="166">
        <f t="shared" ca="1" si="4"/>
        <v>46296</v>
      </c>
      <c r="O14" s="9"/>
      <c r="P14" s="16"/>
      <c r="Q14" s="163" t="s">
        <v>122</v>
      </c>
      <c r="R14" s="156" t="str">
        <f>ERA_FormVersion</f>
        <v>ERA Form version 6.5W 2022/01/01 0400PM</v>
      </c>
      <c r="S14" s="15"/>
      <c r="T14" s="16"/>
      <c r="U14" s="16"/>
      <c r="V14" s="16"/>
      <c r="W14" s="235"/>
      <c r="X14" s="236"/>
      <c r="Y14" s="236"/>
      <c r="Z14" s="236"/>
      <c r="AA14" s="236"/>
      <c r="AB14" s="236"/>
      <c r="AC14" s="237"/>
      <c r="AF14" s="10">
        <v>13</v>
      </c>
      <c r="AG14" s="14" t="s">
        <v>56</v>
      </c>
      <c r="AH14" s="8">
        <v>15</v>
      </c>
    </row>
    <row r="15" spans="1:34" x14ac:dyDescent="0.2">
      <c r="B15" s="9" t="s">
        <v>123</v>
      </c>
      <c r="C15" s="171">
        <f ca="1">EOMONTH(MonthStartMax,0)</f>
        <v>46660</v>
      </c>
      <c r="E15" s="165">
        <v>11</v>
      </c>
      <c r="F15" s="166">
        <f ca="1">DATE(YEAR(TestDay)+COUNTIF(E$4:E15,E15)-1,E15,1)</f>
        <v>46327</v>
      </c>
      <c r="G15" s="167" t="str">
        <f t="shared" ca="1" si="2"/>
        <v>November-2026</v>
      </c>
      <c r="H15" s="168" t="b">
        <f t="shared" ref="H15:H25" ca="1" si="5">IF(MonthsIndex=1,TRUE,FALSE)</f>
        <v>1</v>
      </c>
      <c r="I15" s="168" t="b">
        <f t="shared" ca="1" si="1"/>
        <v>1</v>
      </c>
      <c r="J15" s="169" t="b">
        <f t="shared" ca="1" si="3"/>
        <v>1</v>
      </c>
      <c r="K15" s="166">
        <f t="shared" ca="1" si="4"/>
        <v>46327</v>
      </c>
      <c r="O15" s="9"/>
      <c r="P15" s="16"/>
      <c r="Q15" s="163" t="s">
        <v>124</v>
      </c>
      <c r="R15" s="156" t="s">
        <v>125</v>
      </c>
      <c r="S15" s="15"/>
      <c r="T15" s="16"/>
      <c r="U15" s="16"/>
      <c r="V15" s="16"/>
      <c r="W15" s="235"/>
      <c r="X15" s="236"/>
      <c r="Y15" s="236"/>
      <c r="Z15" s="236"/>
      <c r="AA15" s="236"/>
      <c r="AB15" s="236"/>
      <c r="AC15" s="237"/>
      <c r="AF15" s="10">
        <v>14</v>
      </c>
      <c r="AG15" s="14" t="s">
        <v>57</v>
      </c>
      <c r="AH15" s="8">
        <v>25</v>
      </c>
    </row>
    <row r="16" spans="1:34" x14ac:dyDescent="0.2">
      <c r="E16" s="165">
        <v>12</v>
      </c>
      <c r="F16" s="166">
        <f ca="1">DATE(YEAR(TestDay)+COUNTIF(E$4:E16,E16)-1,E16,1)</f>
        <v>46357</v>
      </c>
      <c r="G16" s="167" t="str">
        <f t="shared" ca="1" si="2"/>
        <v>December-2026</v>
      </c>
      <c r="H16" s="168" t="b">
        <f t="shared" ca="1" si="5"/>
        <v>1</v>
      </c>
      <c r="I16" s="168" t="b">
        <f t="shared" ca="1" si="1"/>
        <v>1</v>
      </c>
      <c r="J16" s="169" t="b">
        <f t="shared" ca="1" si="3"/>
        <v>1</v>
      </c>
      <c r="K16" s="166">
        <f t="shared" ca="1" si="4"/>
        <v>46357</v>
      </c>
      <c r="O16" s="9"/>
      <c r="P16" s="16"/>
      <c r="Q16" s="110"/>
      <c r="S16" s="15"/>
      <c r="T16" s="16"/>
      <c r="U16" s="16"/>
      <c r="V16" s="16"/>
      <c r="W16" s="235"/>
      <c r="X16" s="236"/>
      <c r="Y16" s="236"/>
      <c r="Z16" s="236"/>
      <c r="AA16" s="236"/>
      <c r="AB16" s="236"/>
      <c r="AC16" s="237"/>
      <c r="AF16" s="10">
        <v>15</v>
      </c>
      <c r="AG16" s="14" t="s">
        <v>58</v>
      </c>
      <c r="AH16" s="8">
        <v>15</v>
      </c>
    </row>
    <row r="17" spans="2:34" x14ac:dyDescent="0.2">
      <c r="B17" s="9" t="s">
        <v>126</v>
      </c>
      <c r="C17" s="9" t="b">
        <v>1</v>
      </c>
      <c r="E17" s="165">
        <v>1</v>
      </c>
      <c r="F17" s="166">
        <f ca="1">DATE(YEAR(TestDay)+COUNTIF(E$4:E17,E17)-1,E17,1)</f>
        <v>46388</v>
      </c>
      <c r="G17" s="167" t="str">
        <f t="shared" ca="1" si="2"/>
        <v>January-2027</v>
      </c>
      <c r="H17" s="168" t="b">
        <f t="shared" ca="1" si="5"/>
        <v>1</v>
      </c>
      <c r="I17" s="168" t="b">
        <f t="shared" ca="1" si="1"/>
        <v>1</v>
      </c>
      <c r="J17" s="169" t="b">
        <f t="shared" ca="1" si="3"/>
        <v>1</v>
      </c>
      <c r="K17" s="166">
        <f t="shared" ca="1" si="4"/>
        <v>46388</v>
      </c>
      <c r="O17" s="9"/>
      <c r="P17" s="16"/>
      <c r="Q17" s="110"/>
      <c r="R17" s="16"/>
      <c r="S17" s="15"/>
      <c r="T17" s="16"/>
      <c r="U17" s="16"/>
      <c r="V17" s="16"/>
      <c r="W17" s="235"/>
      <c r="X17" s="236"/>
      <c r="Y17" s="236"/>
      <c r="Z17" s="236"/>
      <c r="AA17" s="236"/>
      <c r="AB17" s="236"/>
      <c r="AC17" s="237"/>
      <c r="AF17" s="10">
        <v>16</v>
      </c>
      <c r="AG17" s="14" t="s">
        <v>59</v>
      </c>
      <c r="AH17" s="8">
        <v>9</v>
      </c>
    </row>
    <row r="18" spans="2:34" x14ac:dyDescent="0.2">
      <c r="E18" s="165">
        <v>2</v>
      </c>
      <c r="F18" s="166">
        <f ca="1">DATE(YEAR(TestDay)+COUNTIF(E$4:E18,E18)-1,E18,1)</f>
        <v>46419</v>
      </c>
      <c r="G18" s="167" t="str">
        <f t="shared" ca="1" si="2"/>
        <v>February-2027</v>
      </c>
      <c r="H18" s="168" t="b">
        <f t="shared" ca="1" si="5"/>
        <v>1</v>
      </c>
      <c r="I18" s="168" t="b">
        <f t="shared" ca="1" si="1"/>
        <v>1</v>
      </c>
      <c r="J18" s="169" t="b">
        <f t="shared" ca="1" si="3"/>
        <v>1</v>
      </c>
      <c r="K18" s="166">
        <f t="shared" ca="1" si="4"/>
        <v>46419</v>
      </c>
      <c r="O18" s="9"/>
      <c r="P18" s="16"/>
      <c r="Q18" s="163" t="s">
        <v>127</v>
      </c>
      <c r="R18" s="175" t="s">
        <v>674</v>
      </c>
      <c r="S18" s="15"/>
      <c r="T18" s="16"/>
      <c r="U18" s="16"/>
      <c r="V18" s="16"/>
      <c r="W18" s="235"/>
      <c r="X18" s="236"/>
      <c r="Y18" s="236"/>
      <c r="Z18" s="236"/>
      <c r="AA18" s="236"/>
      <c r="AB18" s="236"/>
      <c r="AC18" s="237"/>
      <c r="AF18" s="10">
        <v>17</v>
      </c>
      <c r="AG18" s="14" t="s">
        <v>60</v>
      </c>
      <c r="AH18" s="8">
        <v>25</v>
      </c>
    </row>
    <row r="19" spans="2:34" x14ac:dyDescent="0.2">
      <c r="E19" s="165">
        <v>3</v>
      </c>
      <c r="F19" s="166">
        <f ca="1">DATE(YEAR(TestDay)+COUNTIF(E$4:E19,E19)-1,E19,1)</f>
        <v>46447</v>
      </c>
      <c r="G19" s="167" t="str">
        <f t="shared" ca="1" si="2"/>
        <v>March-2027</v>
      </c>
      <c r="H19" s="168" t="b">
        <f t="shared" ca="1" si="5"/>
        <v>1</v>
      </c>
      <c r="I19" s="168" t="b">
        <f t="shared" ca="1" si="1"/>
        <v>1</v>
      </c>
      <c r="J19" s="169" t="b">
        <f t="shared" ca="1" si="3"/>
        <v>1</v>
      </c>
      <c r="K19" s="166">
        <f t="shared" ca="1" si="4"/>
        <v>46447</v>
      </c>
      <c r="O19" s="9"/>
      <c r="P19" s="16"/>
      <c r="Q19" s="163" t="s">
        <v>128</v>
      </c>
      <c r="R19" s="175" t="s">
        <v>673</v>
      </c>
      <c r="S19" s="15"/>
      <c r="T19" s="16"/>
      <c r="U19" s="16"/>
      <c r="V19" s="16"/>
      <c r="W19" s="235"/>
      <c r="X19" s="236"/>
      <c r="Y19" s="236"/>
      <c r="Z19" s="236"/>
      <c r="AA19" s="236"/>
      <c r="AB19" s="236"/>
      <c r="AC19" s="237"/>
      <c r="AF19" s="10">
        <v>18</v>
      </c>
      <c r="AG19" s="14" t="s">
        <v>61</v>
      </c>
      <c r="AH19" s="8">
        <v>12</v>
      </c>
    </row>
    <row r="20" spans="2:34" x14ac:dyDescent="0.2">
      <c r="B20" s="176" t="s">
        <v>129</v>
      </c>
      <c r="C20" s="177" t="s">
        <v>130</v>
      </c>
      <c r="E20" s="165">
        <v>4</v>
      </c>
      <c r="F20" s="166">
        <f ca="1">DATE(YEAR(TestDay)+COUNTIF(E$4:E20,E20)-1,E20,1)</f>
        <v>46478</v>
      </c>
      <c r="G20" s="167" t="str">
        <f t="shared" ca="1" si="2"/>
        <v>April-2027</v>
      </c>
      <c r="H20" s="168" t="b">
        <f t="shared" ca="1" si="5"/>
        <v>1</v>
      </c>
      <c r="I20" s="168" t="b">
        <f t="shared" ca="1" si="1"/>
        <v>1</v>
      </c>
      <c r="J20" s="169" t="b">
        <f t="shared" ca="1" si="3"/>
        <v>1</v>
      </c>
      <c r="K20" s="166">
        <f t="shared" ca="1" si="4"/>
        <v>46478</v>
      </c>
      <c r="O20" s="9"/>
      <c r="P20" s="16"/>
      <c r="Q20" s="112"/>
      <c r="R20" s="24"/>
      <c r="S20" s="15"/>
      <c r="T20" s="16"/>
      <c r="U20" s="16"/>
      <c r="V20" s="16"/>
      <c r="W20" s="235"/>
      <c r="X20" s="236"/>
      <c r="Y20" s="236"/>
      <c r="Z20" s="236"/>
      <c r="AA20" s="236"/>
      <c r="AB20" s="236"/>
      <c r="AC20" s="237"/>
      <c r="AF20" s="10">
        <v>19</v>
      </c>
      <c r="AG20" s="14" t="s">
        <v>62</v>
      </c>
      <c r="AH20" s="8">
        <v>8</v>
      </c>
    </row>
    <row r="21" spans="2:34" x14ac:dyDescent="0.2">
      <c r="E21" s="165">
        <v>5</v>
      </c>
      <c r="F21" s="166">
        <f ca="1">DATE(YEAR(TestDay)+COUNTIF(E$4:E21,E21)-1,E21,1)</f>
        <v>46508</v>
      </c>
      <c r="G21" s="167" t="str">
        <f t="shared" ca="1" si="2"/>
        <v>May-2027</v>
      </c>
      <c r="H21" s="168" t="b">
        <f t="shared" ca="1" si="5"/>
        <v>1</v>
      </c>
      <c r="I21" s="168" t="b">
        <f t="shared" ca="1" si="1"/>
        <v>1</v>
      </c>
      <c r="J21" s="169" t="b">
        <f t="shared" ca="1" si="3"/>
        <v>1</v>
      </c>
      <c r="K21" s="166">
        <f t="shared" ca="1" si="4"/>
        <v>46508</v>
      </c>
      <c r="O21" s="9"/>
      <c r="P21" s="16"/>
      <c r="Q21" s="110"/>
      <c r="R21" s="16"/>
      <c r="S21" s="25" t="s">
        <v>131</v>
      </c>
      <c r="T21" s="16"/>
      <c r="U21" s="16"/>
      <c r="V21" s="16"/>
      <c r="W21" s="235"/>
      <c r="X21" s="236"/>
      <c r="Y21" s="236"/>
      <c r="Z21" s="236"/>
      <c r="AA21" s="236"/>
      <c r="AB21" s="236"/>
      <c r="AC21" s="237"/>
      <c r="AF21" s="10">
        <v>20</v>
      </c>
      <c r="AG21" s="14" t="s">
        <v>63</v>
      </c>
      <c r="AH21" s="8">
        <v>10</v>
      </c>
    </row>
    <row r="22" spans="2:34" x14ac:dyDescent="0.2">
      <c r="E22" s="165">
        <v>6</v>
      </c>
      <c r="F22" s="166">
        <f ca="1">DATE(YEAR(TestDay)+COUNTIF(E$4:E22,E22)-1,E22,1)</f>
        <v>46539</v>
      </c>
      <c r="G22" s="167" t="str">
        <f t="shared" ca="1" si="2"/>
        <v>June-2027</v>
      </c>
      <c r="H22" s="168" t="b">
        <f t="shared" ca="1" si="5"/>
        <v>1</v>
      </c>
      <c r="I22" s="168" t="b">
        <f t="shared" ca="1" si="1"/>
        <v>1</v>
      </c>
      <c r="J22" s="169" t="b">
        <f t="shared" ca="1" si="3"/>
        <v>1</v>
      </c>
      <c r="K22" s="166">
        <f t="shared" ca="1" si="4"/>
        <v>46539</v>
      </c>
      <c r="O22" s="9"/>
      <c r="P22" s="16"/>
      <c r="Q22" s="178" t="s">
        <v>132</v>
      </c>
      <c r="R22" s="175" t="s">
        <v>133</v>
      </c>
      <c r="S22" s="176">
        <v>1</v>
      </c>
      <c r="T22" s="16"/>
      <c r="U22" s="16"/>
      <c r="V22" s="16"/>
      <c r="W22" s="235"/>
      <c r="X22" s="236"/>
      <c r="Y22" s="236"/>
      <c r="Z22" s="236"/>
      <c r="AA22" s="236"/>
      <c r="AB22" s="236"/>
      <c r="AC22" s="237"/>
    </row>
    <row r="23" spans="2:34" x14ac:dyDescent="0.2">
      <c r="E23" s="165">
        <v>7</v>
      </c>
      <c r="F23" s="166">
        <f ca="1">DATE(YEAR(TestDay)+COUNTIF(E$4:E23,E23)-1,E23,1)</f>
        <v>46569</v>
      </c>
      <c r="G23" s="167" t="str">
        <f t="shared" ca="1" si="2"/>
        <v>July-2027</v>
      </c>
      <c r="H23" s="168" t="b">
        <f t="shared" ca="1" si="5"/>
        <v>1</v>
      </c>
      <c r="I23" s="168" t="b">
        <f t="shared" ca="1" si="1"/>
        <v>1</v>
      </c>
      <c r="J23" s="169" t="b">
        <f t="shared" ca="1" si="3"/>
        <v>1</v>
      </c>
      <c r="K23" s="166">
        <f t="shared" ca="1" si="4"/>
        <v>46569</v>
      </c>
      <c r="O23" s="9"/>
      <c r="P23" s="16"/>
      <c r="Q23" s="110"/>
      <c r="R23" s="175" t="s">
        <v>134</v>
      </c>
      <c r="S23" s="176">
        <v>2</v>
      </c>
      <c r="T23" s="16"/>
      <c r="U23" s="16"/>
      <c r="V23" s="16"/>
      <c r="W23" s="235"/>
      <c r="X23" s="236"/>
      <c r="Y23" s="236"/>
      <c r="Z23" s="236"/>
      <c r="AA23" s="236"/>
      <c r="AB23" s="236"/>
      <c r="AC23" s="237"/>
    </row>
    <row r="24" spans="2:34" x14ac:dyDescent="0.2">
      <c r="E24" s="165">
        <v>8</v>
      </c>
      <c r="F24" s="166">
        <f ca="1">DATE(YEAR(TestDay)+COUNTIF(E$4:E24,E24)-1,E24,1)</f>
        <v>46600</v>
      </c>
      <c r="G24" s="167" t="str">
        <f t="shared" ca="1" si="2"/>
        <v>August-2027</v>
      </c>
      <c r="H24" s="168" t="b">
        <f t="shared" ca="1" si="5"/>
        <v>1</v>
      </c>
      <c r="I24" s="168" t="b">
        <f t="shared" ca="1" si="1"/>
        <v>1</v>
      </c>
      <c r="J24" s="169" t="b">
        <f t="shared" ca="1" si="3"/>
        <v>1</v>
      </c>
      <c r="K24" s="166">
        <f t="shared" ca="1" si="4"/>
        <v>46600</v>
      </c>
      <c r="O24" s="9"/>
      <c r="P24" s="16"/>
      <c r="Q24" s="110"/>
      <c r="R24" s="175" t="s">
        <v>134</v>
      </c>
      <c r="S24" s="176">
        <v>3</v>
      </c>
      <c r="T24" s="16"/>
      <c r="U24" s="16"/>
      <c r="V24" s="16"/>
      <c r="W24" s="235"/>
      <c r="X24" s="236"/>
      <c r="Y24" s="236"/>
      <c r="Z24" s="236"/>
      <c r="AA24" s="236"/>
      <c r="AB24" s="236"/>
      <c r="AC24" s="237"/>
    </row>
    <row r="25" spans="2:34" x14ac:dyDescent="0.2">
      <c r="E25" s="165">
        <v>9</v>
      </c>
      <c r="F25" s="166">
        <f ca="1">DATE(YEAR(TestDay)+COUNTIF(E$4:E25,E25)-1,E25,1)</f>
        <v>46631</v>
      </c>
      <c r="G25" s="167" t="str">
        <f t="shared" ca="1" si="2"/>
        <v>September-2027</v>
      </c>
      <c r="H25" s="168" t="b">
        <f t="shared" ca="1" si="5"/>
        <v>1</v>
      </c>
      <c r="I25" s="168" t="b">
        <f t="shared" ca="1" si="1"/>
        <v>1</v>
      </c>
      <c r="J25" s="169" t="b">
        <f t="shared" ca="1" si="3"/>
        <v>1</v>
      </c>
      <c r="K25" s="166">
        <f t="shared" ca="1" si="4"/>
        <v>46631</v>
      </c>
      <c r="O25" s="9"/>
      <c r="P25" s="16"/>
      <c r="Q25" s="110"/>
      <c r="R25" s="175" t="s">
        <v>134</v>
      </c>
      <c r="S25" s="176">
        <v>4</v>
      </c>
      <c r="T25" s="16"/>
      <c r="U25" s="16"/>
      <c r="V25" s="16"/>
      <c r="W25" s="235"/>
      <c r="X25" s="236"/>
      <c r="Y25" s="236"/>
      <c r="Z25" s="236"/>
      <c r="AA25" s="236"/>
      <c r="AB25" s="236"/>
      <c r="AC25" s="237"/>
    </row>
    <row r="26" spans="2:34" x14ac:dyDescent="0.2">
      <c r="E26" s="10"/>
      <c r="J26" s="8"/>
      <c r="K26" s="8"/>
      <c r="O26" s="9"/>
      <c r="P26" s="16"/>
      <c r="Q26" s="110"/>
      <c r="R26" s="16"/>
      <c r="S26" s="15"/>
      <c r="T26" s="16"/>
      <c r="U26" s="23"/>
      <c r="V26" s="16"/>
      <c r="W26" s="238"/>
      <c r="X26" s="239"/>
      <c r="Y26" s="239"/>
      <c r="Z26" s="239"/>
      <c r="AA26" s="239"/>
      <c r="AB26" s="239"/>
      <c r="AC26" s="240"/>
    </row>
    <row r="27" spans="2:34" x14ac:dyDescent="0.2">
      <c r="E27" s="10"/>
      <c r="J27" s="8"/>
      <c r="K27" s="8"/>
      <c r="O27" s="9"/>
      <c r="P27" s="16"/>
      <c r="Q27" s="163" t="s">
        <v>135</v>
      </c>
      <c r="R27" s="179" t="b">
        <v>0</v>
      </c>
      <c r="S27" s="37" t="s">
        <v>136</v>
      </c>
      <c r="T27" s="23"/>
      <c r="U27" s="16"/>
      <c r="V27" s="16"/>
      <c r="W27" s="16"/>
      <c r="X27" s="16"/>
      <c r="Y27" s="16"/>
      <c r="Z27" s="16"/>
      <c r="AA27" s="16"/>
      <c r="AB27" s="16"/>
      <c r="AC27" s="16"/>
    </row>
    <row r="28" spans="2:34" x14ac:dyDescent="0.2">
      <c r="E28" s="10"/>
      <c r="F28" s="180">
        <v>45809</v>
      </c>
      <c r="G28" s="181" t="s">
        <v>137</v>
      </c>
      <c r="H28" s="107"/>
      <c r="I28" s="107"/>
      <c r="J28" s="7"/>
      <c r="K28" s="8"/>
      <c r="O28" s="9"/>
      <c r="P28" s="16"/>
      <c r="Q28" s="110"/>
      <c r="R28" s="16"/>
      <c r="S28" s="15"/>
      <c r="T28" s="16"/>
      <c r="U28" s="16"/>
      <c r="V28" s="23"/>
      <c r="W28" s="23"/>
      <c r="X28" s="23"/>
      <c r="Y28" s="23"/>
      <c r="Z28" s="23"/>
      <c r="AA28" s="23"/>
      <c r="AB28" s="23"/>
      <c r="AC28" s="23"/>
    </row>
    <row r="29" spans="2:34" x14ac:dyDescent="0.2">
      <c r="E29" s="10"/>
      <c r="G29" s="157" t="s">
        <v>138</v>
      </c>
      <c r="H29" s="182" t="str">
        <f>"form effective date: " &amp;TEXT(F28,"M/D/YYYY")</f>
        <v>form effective date: 6/1/2025</v>
      </c>
      <c r="I29" s="183"/>
      <c r="J29" s="184"/>
      <c r="K29" s="8"/>
      <c r="O29" s="9"/>
      <c r="Q29" s="110"/>
      <c r="R29" s="16"/>
      <c r="S29" s="15"/>
      <c r="T29" s="16"/>
      <c r="U29" s="16"/>
      <c r="V29" s="16"/>
      <c r="W29" s="16"/>
      <c r="X29" s="16"/>
      <c r="Y29" s="16"/>
      <c r="Z29" s="16"/>
      <c r="AA29" s="16"/>
      <c r="AB29" s="16"/>
      <c r="AC29" s="16"/>
    </row>
    <row r="30" spans="2:34" x14ac:dyDescent="0.2">
      <c r="E30" s="10"/>
      <c r="G30" s="157" t="s">
        <v>139</v>
      </c>
      <c r="H30" s="182" t="str">
        <f>"Form effective date: " &amp;TEXT(F28,"M/D/YYYY")</f>
        <v>Form effective date: 6/1/2025</v>
      </c>
      <c r="I30" s="183"/>
      <c r="J30" s="184"/>
      <c r="K30" s="8"/>
      <c r="O30" s="9"/>
      <c r="Q30" s="163" t="s">
        <v>140</v>
      </c>
      <c r="R30" s="156" t="b">
        <v>1</v>
      </c>
      <c r="T30" s="16"/>
      <c r="U30" s="16"/>
      <c r="V30" s="16"/>
      <c r="W30" s="16"/>
      <c r="X30" s="16"/>
      <c r="Y30" s="16"/>
      <c r="Z30" s="16"/>
    </row>
    <row r="31" spans="2:34" x14ac:dyDescent="0.2">
      <c r="F31" s="107"/>
      <c r="G31" s="107"/>
      <c r="H31" s="107"/>
      <c r="I31" s="107"/>
      <c r="J31" s="107"/>
      <c r="K31" s="8"/>
      <c r="O31" s="9"/>
      <c r="T31" s="16"/>
      <c r="V31" s="16"/>
      <c r="W31" s="16"/>
      <c r="X31" s="16"/>
      <c r="Y31" s="16"/>
      <c r="Z31" s="16"/>
    </row>
    <row r="32" spans="2:34" x14ac:dyDescent="0.2">
      <c r="F32" s="185">
        <f>TestDaysBuffer</f>
        <v>7</v>
      </c>
      <c r="G32" s="181" t="s">
        <v>141</v>
      </c>
      <c r="H32" s="107"/>
      <c r="I32" s="107"/>
      <c r="J32" s="7"/>
      <c r="K32" s="8"/>
      <c r="V32" s="16"/>
      <c r="W32" s="16"/>
      <c r="X32" s="16"/>
      <c r="Y32" s="16"/>
      <c r="Z32" s="16"/>
    </row>
    <row r="33" spans="6:19" x14ac:dyDescent="0.2">
      <c r="F33" s="107"/>
      <c r="G33" s="157" t="s">
        <v>142</v>
      </c>
      <c r="H33" s="182" t="str">
        <f>"New events must be submitted at least " &amp;F32 &amp;" calendar days before the event date"</f>
        <v>New events must be submitted at least 7 calendar days before the event date</v>
      </c>
      <c r="I33" s="183"/>
      <c r="J33" s="183"/>
      <c r="K33" s="183"/>
      <c r="L33" s="183"/>
      <c r="M33" s="183"/>
      <c r="N33" s="186"/>
      <c r="Q33" s="187" t="s">
        <v>143</v>
      </c>
      <c r="R33" s="172" t="str">
        <f>INDEX(eMailMatrix,2,IF(MID(eMailOptionProdDev,1,3)="Pro",1,2))</f>
        <v>sales_events@uhc.com</v>
      </c>
    </row>
    <row r="34" spans="6:19" x14ac:dyDescent="0.2">
      <c r="Q34" s="187" t="s">
        <v>144</v>
      </c>
      <c r="R34" s="156" t="s">
        <v>145</v>
      </c>
    </row>
    <row r="35" spans="6:19" x14ac:dyDescent="0.2">
      <c r="Q35" s="187" t="s">
        <v>146</v>
      </c>
      <c r="R35" s="156" t="s">
        <v>147</v>
      </c>
    </row>
    <row r="36" spans="6:19" x14ac:dyDescent="0.2">
      <c r="Q36" s="187" t="s">
        <v>148</v>
      </c>
      <c r="R36" s="156" t="s">
        <v>149</v>
      </c>
    </row>
    <row r="37" spans="6:19" x14ac:dyDescent="0.2">
      <c r="Q37" s="187" t="s">
        <v>150</v>
      </c>
      <c r="R37" s="156" t="str">
        <f>eMailFile</f>
        <v>NewEventRequestExport scaery 2026-02-12-081029.csv</v>
      </c>
    </row>
    <row r="38" spans="6:19" x14ac:dyDescent="0.2">
      <c r="Q38" s="187" t="s">
        <v>151</v>
      </c>
      <c r="R38" s="156" t="str">
        <f>"User ID: " &amp;vbaUserID</f>
        <v>User ID: scaery</v>
      </c>
    </row>
    <row r="39" spans="6:19" x14ac:dyDescent="0.2">
      <c r="Q39" s="187" t="s">
        <v>152</v>
      </c>
      <c r="R39" s="156" t="str">
        <f>ERA_FormVersion</f>
        <v>ERA Form version 6.5W 2022/01/01 0400PM</v>
      </c>
    </row>
    <row r="40" spans="6:19" x14ac:dyDescent="0.2">
      <c r="Q40" s="187" t="s">
        <v>153</v>
      </c>
      <c r="R40" s="156" t="s">
        <v>125</v>
      </c>
    </row>
    <row r="41" spans="6:19" x14ac:dyDescent="0.2">
      <c r="Q41" s="114"/>
    </row>
    <row r="42" spans="6:19" x14ac:dyDescent="0.2">
      <c r="Q42" s="114"/>
    </row>
    <row r="43" spans="6:19" x14ac:dyDescent="0.2">
      <c r="S43" s="26" t="s">
        <v>131</v>
      </c>
    </row>
    <row r="44" spans="6:19" ht="15" x14ac:dyDescent="0.25">
      <c r="Q44" s="188" t="s">
        <v>154</v>
      </c>
      <c r="R44" s="189" t="s">
        <v>155</v>
      </c>
      <c r="S44" s="190">
        <v>1</v>
      </c>
    </row>
    <row r="45" spans="6:19" x14ac:dyDescent="0.2">
      <c r="Q45" s="110"/>
      <c r="R45" s="175" t="s">
        <v>134</v>
      </c>
      <c r="S45" s="190">
        <v>2</v>
      </c>
    </row>
    <row r="46" spans="6:19" x14ac:dyDescent="0.2">
      <c r="Q46" s="110"/>
      <c r="R46" s="175" t="s">
        <v>134</v>
      </c>
      <c r="S46" s="190">
        <v>3</v>
      </c>
    </row>
    <row r="47" spans="6:19" x14ac:dyDescent="0.2">
      <c r="R47" s="156" t="s">
        <v>134</v>
      </c>
      <c r="S47" s="190">
        <v>4</v>
      </c>
    </row>
    <row r="49" spans="18:21" x14ac:dyDescent="0.2">
      <c r="T49" s="228" t="s">
        <v>156</v>
      </c>
      <c r="U49" s="229"/>
    </row>
    <row r="50" spans="18:21" x14ac:dyDescent="0.2">
      <c r="R50" s="22" t="s">
        <v>157</v>
      </c>
      <c r="S50" s="191" t="s">
        <v>158</v>
      </c>
      <c r="T50" s="192" t="s">
        <v>159</v>
      </c>
      <c r="U50" s="193" t="s">
        <v>160</v>
      </c>
    </row>
    <row r="51" spans="18:21" x14ac:dyDescent="0.2">
      <c r="R51" s="194" t="s">
        <v>161</v>
      </c>
      <c r="S51" s="176" t="s">
        <v>162</v>
      </c>
      <c r="T51" s="175" t="s">
        <v>133</v>
      </c>
      <c r="U51" s="175" t="s">
        <v>134</v>
      </c>
    </row>
    <row r="52" spans="18:21" x14ac:dyDescent="0.2">
      <c r="S52" s="190" t="s">
        <v>163</v>
      </c>
      <c r="T52" s="175" t="s">
        <v>133</v>
      </c>
      <c r="U52" s="175" t="s">
        <v>134</v>
      </c>
    </row>
    <row r="53" spans="18:21" x14ac:dyDescent="0.2">
      <c r="R53" s="32" t="s">
        <v>164</v>
      </c>
      <c r="T53" s="27"/>
    </row>
    <row r="54" spans="18:21" x14ac:dyDescent="0.2">
      <c r="R54" s="193" t="s">
        <v>165</v>
      </c>
      <c r="S54" s="230" t="s">
        <v>166</v>
      </c>
      <c r="T54" s="231"/>
      <c r="U54" s="32" t="s">
        <v>167</v>
      </c>
    </row>
    <row r="56" spans="18:21" x14ac:dyDescent="0.2">
      <c r="S56" s="195" t="s">
        <v>168</v>
      </c>
      <c r="T56" s="156" t="str">
        <f>IF(eMailOptionProdDev="Development","Dev"," ")</f>
        <v xml:space="preserve"> </v>
      </c>
    </row>
  </sheetData>
  <dataConsolidate/>
  <customSheetViews>
    <customSheetView guid="{33C5AA86-692F-43CA-AF11-37AE183A1992}" state="hidden" topLeftCell="S1">
      <selection activeCell="V16" sqref="V16"/>
      <pageMargins left="0" right="0" top="0" bottom="0" header="0" footer="0"/>
      <pageSetup orientation="portrait" horizontalDpi="300" verticalDpi="300" r:id="rId1"/>
      <headerFooter alignWithMargins="0"/>
    </customSheetView>
  </customSheetViews>
  <mergeCells count="3">
    <mergeCell ref="T49:U49"/>
    <mergeCell ref="S54:T54"/>
    <mergeCell ref="W4:AC26"/>
  </mergeCells>
  <conditionalFormatting sqref="W2">
    <cfRule type="cellIs" dxfId="1" priority="1" operator="equal">
      <formula>FALSE</formula>
    </cfRule>
    <cfRule type="cellIs" dxfId="0" priority="2" operator="equal">
      <formula>TRUE</formula>
    </cfRule>
  </conditionalFormatting>
  <dataValidations count="4">
    <dataValidation type="list" allowBlank="1" showInputMessage="1" showErrorMessage="1" sqref="R27" xr:uid="{00000000-0002-0000-0200-000000000000}">
      <formula1>"TRUE,FALSE"</formula1>
    </dataValidation>
    <dataValidation type="list" allowBlank="1" showInputMessage="1" showErrorMessage="1" sqref="R51" xr:uid="{00000000-0002-0000-0200-000001000000}">
      <formula1>"Production,Development"</formula1>
    </dataValidation>
    <dataValidation type="list" allowBlank="1" showInputMessage="1" showErrorMessage="1" sqref="S54:T54" xr:uid="{00000000-0002-0000-0200-000002000000}">
      <formula1>"Yes; On-Open: Set R51 to Production,No; On-Open Keep R51 as-is"</formula1>
    </dataValidation>
    <dataValidation type="list" allowBlank="1" showInputMessage="1" showErrorMessage="1" sqref="W2" xr:uid="{00000000-0002-0000-0200-000003000000}">
      <formula1>"True,False"</formula1>
    </dataValidation>
  </dataValidations>
  <pageMargins left="0.75" right="0.75" top="1" bottom="1" header="0.5" footer="0.5"/>
  <pageSetup orientation="portrait" horizontalDpi="300" verticalDpi="300"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7175" r:id="rId5" name="Button 7">
              <controlPr defaultSize="0" print="0" autoFill="0" autoPict="0" macro="[0]!ClearHiddenColumnsPastColumnQ">
                <anchor moveWithCells="1" sizeWithCells="1">
                  <from>
                    <xdr:col>18</xdr:col>
                    <xdr:colOff>409575</xdr:colOff>
                    <xdr:row>10</xdr:row>
                    <xdr:rowOff>104775</xdr:rowOff>
                  </from>
                  <to>
                    <xdr:col>20</xdr:col>
                    <xdr:colOff>180975</xdr:colOff>
                    <xdr:row>13</xdr:row>
                    <xdr:rowOff>142875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2Data">
    <tabColor theme="9" tint="-0.249977111117893"/>
  </sheetPr>
  <dimension ref="B1:S293"/>
  <sheetViews>
    <sheetView topLeftCell="F1" zoomScaleNormal="100" workbookViewId="0">
      <selection activeCell="S3" sqref="S3"/>
    </sheetView>
  </sheetViews>
  <sheetFormatPr defaultColWidth="9.140625" defaultRowHeight="15" x14ac:dyDescent="0.25"/>
  <cols>
    <col min="1" max="1" width="4.85546875" customWidth="1"/>
    <col min="2" max="2" width="15" style="2" customWidth="1"/>
    <col min="3" max="3" width="4.140625" style="2" customWidth="1"/>
    <col min="4" max="4" width="44.5703125" bestFit="1" customWidth="1"/>
    <col min="5" max="5" width="5.85546875" customWidth="1"/>
    <col min="6" max="6" width="28.140625" bestFit="1" customWidth="1"/>
    <col min="7" max="7" width="4.5703125" customWidth="1"/>
    <col min="8" max="8" width="21" customWidth="1"/>
    <col min="9" max="9" width="3.140625" customWidth="1"/>
    <col min="10" max="10" width="48.85546875" bestFit="1" customWidth="1"/>
    <col min="12" max="12" width="28.140625" customWidth="1"/>
    <col min="13" max="13" width="12" bestFit="1" customWidth="1"/>
    <col min="14" max="14" width="12" customWidth="1"/>
    <col min="16" max="16" width="11.85546875" bestFit="1" customWidth="1"/>
    <col min="17" max="17" width="14.140625" style="70" customWidth="1"/>
    <col min="18" max="18" width="11.140625" customWidth="1"/>
    <col min="19" max="19" width="9.140625" style="70"/>
  </cols>
  <sheetData>
    <row r="1" spans="2:19" ht="7.5" customHeight="1" x14ac:dyDescent="0.25">
      <c r="R1" s="74"/>
    </row>
    <row r="2" spans="2:19" x14ac:dyDescent="0.25">
      <c r="B2" s="196" t="s">
        <v>169</v>
      </c>
      <c r="D2" s="197" t="s">
        <v>170</v>
      </c>
      <c r="F2" s="197" t="s">
        <v>54</v>
      </c>
      <c r="H2" s="197" t="s">
        <v>53</v>
      </c>
      <c r="J2" s="197" t="s">
        <v>60</v>
      </c>
      <c r="L2" s="197" t="s">
        <v>171</v>
      </c>
      <c r="N2" s="197" t="s">
        <v>172</v>
      </c>
      <c r="P2" s="196" t="s">
        <v>173</v>
      </c>
      <c r="Q2" s="198" t="s">
        <v>174</v>
      </c>
      <c r="R2" s="74"/>
      <c r="S2" s="197" t="s">
        <v>64</v>
      </c>
    </row>
    <row r="3" spans="2:19" ht="14.25" customHeight="1" x14ac:dyDescent="0.25">
      <c r="B3" s="19" t="s">
        <v>175</v>
      </c>
      <c r="C3" s="5"/>
      <c r="D3" s="199" t="s">
        <v>176</v>
      </c>
      <c r="F3" s="199" t="s">
        <v>69</v>
      </c>
      <c r="H3" s="3" t="s">
        <v>68</v>
      </c>
      <c r="J3" s="200" t="s">
        <v>177</v>
      </c>
      <c r="L3" s="3" t="s">
        <v>178</v>
      </c>
      <c r="N3" s="3" t="s">
        <v>64</v>
      </c>
      <c r="P3" s="201" t="s">
        <v>179</v>
      </c>
      <c r="Q3" s="202" t="s">
        <v>180</v>
      </c>
      <c r="R3" s="74"/>
      <c r="S3" s="3" t="s">
        <v>64</v>
      </c>
    </row>
    <row r="4" spans="2:19" x14ac:dyDescent="0.25">
      <c r="B4" s="20" t="s">
        <v>181</v>
      </c>
      <c r="C4" s="6"/>
      <c r="D4" s="199" t="s">
        <v>67</v>
      </c>
      <c r="F4" s="199" t="s">
        <v>182</v>
      </c>
      <c r="H4" s="3" t="s">
        <v>183</v>
      </c>
      <c r="J4" s="3" t="s">
        <v>184</v>
      </c>
      <c r="L4" s="3" t="s">
        <v>185</v>
      </c>
      <c r="N4" s="3" t="s">
        <v>186</v>
      </c>
      <c r="P4" s="201" t="s">
        <v>187</v>
      </c>
      <c r="Q4" s="202" t="s">
        <v>180</v>
      </c>
      <c r="R4" s="74"/>
      <c r="S4" s="3"/>
    </row>
    <row r="5" spans="2:19" x14ac:dyDescent="0.25">
      <c r="B5" s="19" t="s">
        <v>188</v>
      </c>
      <c r="C5" s="6"/>
      <c r="D5" s="199" t="s">
        <v>189</v>
      </c>
      <c r="F5" s="199" t="s">
        <v>190</v>
      </c>
      <c r="H5" s="3" t="s">
        <v>191</v>
      </c>
      <c r="J5" s="3" t="s">
        <v>192</v>
      </c>
      <c r="L5" s="3" t="s">
        <v>193</v>
      </c>
      <c r="P5" s="201" t="s">
        <v>194</v>
      </c>
      <c r="Q5" s="202" t="s">
        <v>180</v>
      </c>
      <c r="R5" s="74"/>
    </row>
    <row r="6" spans="2:19" x14ac:dyDescent="0.25">
      <c r="B6" s="20" t="s">
        <v>195</v>
      </c>
      <c r="C6" s="6"/>
      <c r="D6" s="200"/>
      <c r="F6" s="199" t="s">
        <v>196</v>
      </c>
      <c r="H6" s="3" t="s">
        <v>197</v>
      </c>
      <c r="J6" s="3" t="s">
        <v>70</v>
      </c>
      <c r="L6" s="3" t="s">
        <v>198</v>
      </c>
      <c r="P6" s="203" t="s">
        <v>199</v>
      </c>
      <c r="Q6" s="202" t="str">
        <f>SUBSTITUTE(P6,":00 AM"," AM")</f>
        <v>'12:00 AM</v>
      </c>
      <c r="R6" s="74"/>
    </row>
    <row r="7" spans="2:19" x14ac:dyDescent="0.25">
      <c r="B7" s="20" t="s">
        <v>65</v>
      </c>
      <c r="C7" s="6"/>
      <c r="F7" s="199" t="s">
        <v>200</v>
      </c>
      <c r="H7" s="3" t="s">
        <v>201</v>
      </c>
      <c r="J7" s="3" t="s">
        <v>202</v>
      </c>
      <c r="L7" s="3" t="s">
        <v>203</v>
      </c>
      <c r="P7" s="203" t="s">
        <v>204</v>
      </c>
      <c r="Q7" s="202" t="str">
        <f t="shared" ref="Q7:Q29" si="0">SUBSTITUTE(P7,":00 AM"," AM")</f>
        <v>'12:30 AM</v>
      </c>
      <c r="R7" s="74"/>
    </row>
    <row r="8" spans="2:19" x14ac:dyDescent="0.25">
      <c r="B8" s="20" t="s">
        <v>205</v>
      </c>
      <c r="C8" s="6"/>
      <c r="F8" s="199" t="s">
        <v>206</v>
      </c>
      <c r="H8" s="3" t="s">
        <v>207</v>
      </c>
      <c r="J8" s="3" t="s">
        <v>208</v>
      </c>
      <c r="P8" s="203" t="s">
        <v>209</v>
      </c>
      <c r="Q8" s="202" t="str">
        <f t="shared" si="0"/>
        <v>'1:00 AM</v>
      </c>
      <c r="R8" s="74"/>
    </row>
    <row r="9" spans="2:19" x14ac:dyDescent="0.25">
      <c r="B9" s="20" t="s">
        <v>210</v>
      </c>
      <c r="C9" s="6"/>
      <c r="F9" s="199" t="s">
        <v>211</v>
      </c>
      <c r="H9" s="3" t="s">
        <v>212</v>
      </c>
      <c r="J9" s="3" t="s">
        <v>213</v>
      </c>
      <c r="L9" t="s">
        <v>214</v>
      </c>
      <c r="P9" s="203" t="s">
        <v>215</v>
      </c>
      <c r="Q9" s="202" t="str">
        <f t="shared" si="0"/>
        <v>'1:30 AM</v>
      </c>
      <c r="R9" s="74"/>
    </row>
    <row r="10" spans="2:19" x14ac:dyDescent="0.25">
      <c r="B10" s="20" t="s">
        <v>216</v>
      </c>
      <c r="C10" s="6"/>
      <c r="F10" s="199" t="s">
        <v>217</v>
      </c>
      <c r="H10" s="3" t="s">
        <v>218</v>
      </c>
      <c r="J10" s="3" t="s">
        <v>219</v>
      </c>
      <c r="L10" s="3" t="s">
        <v>220</v>
      </c>
      <c r="P10" s="203" t="s">
        <v>221</v>
      </c>
      <c r="Q10" s="202" t="str">
        <f t="shared" si="0"/>
        <v>'2:00 AM</v>
      </c>
      <c r="R10" s="74"/>
    </row>
    <row r="11" spans="2:19" x14ac:dyDescent="0.25">
      <c r="B11" s="20" t="s">
        <v>66</v>
      </c>
      <c r="C11" s="6"/>
      <c r="F11" s="199" t="s">
        <v>222</v>
      </c>
      <c r="H11" s="3" t="s">
        <v>223</v>
      </c>
      <c r="J11" s="3" t="s">
        <v>224</v>
      </c>
      <c r="P11" s="203" t="s">
        <v>225</v>
      </c>
      <c r="Q11" s="202" t="str">
        <f t="shared" si="0"/>
        <v>'2:30 AM</v>
      </c>
      <c r="R11" s="74"/>
    </row>
    <row r="12" spans="2:19" x14ac:dyDescent="0.25">
      <c r="B12" s="20" t="s">
        <v>226</v>
      </c>
      <c r="C12" s="6"/>
      <c r="H12" s="3" t="s">
        <v>227</v>
      </c>
      <c r="J12" s="3" t="s">
        <v>228</v>
      </c>
      <c r="P12" s="203" t="s">
        <v>229</v>
      </c>
      <c r="Q12" s="202" t="str">
        <f t="shared" si="0"/>
        <v>'3:00 AM</v>
      </c>
      <c r="R12" s="74"/>
    </row>
    <row r="13" spans="2:19" x14ac:dyDescent="0.25">
      <c r="B13" s="20" t="s">
        <v>230</v>
      </c>
      <c r="C13" s="5"/>
      <c r="H13" s="3" t="s">
        <v>231</v>
      </c>
      <c r="J13" s="3" t="s">
        <v>232</v>
      </c>
      <c r="P13" s="203" t="s">
        <v>233</v>
      </c>
      <c r="Q13" s="202" t="str">
        <f t="shared" si="0"/>
        <v>'3:30 AM</v>
      </c>
      <c r="R13" s="74"/>
    </row>
    <row r="14" spans="2:19" x14ac:dyDescent="0.25">
      <c r="B14" s="20" t="s">
        <v>234</v>
      </c>
      <c r="C14" s="5"/>
      <c r="H14" s="3" t="s">
        <v>235</v>
      </c>
      <c r="J14" s="3" t="s">
        <v>236</v>
      </c>
      <c r="P14" s="203" t="s">
        <v>237</v>
      </c>
      <c r="Q14" s="202" t="str">
        <f t="shared" si="0"/>
        <v>'4:00 AM</v>
      </c>
      <c r="R14" s="74"/>
    </row>
    <row r="15" spans="2:19" x14ac:dyDescent="0.25">
      <c r="B15" s="19" t="s">
        <v>238</v>
      </c>
      <c r="C15" s="5"/>
      <c r="H15" s="3" t="s">
        <v>239</v>
      </c>
      <c r="J15" s="3" t="s">
        <v>240</v>
      </c>
      <c r="P15" s="203" t="s">
        <v>241</v>
      </c>
      <c r="Q15" s="202" t="str">
        <f t="shared" si="0"/>
        <v>'4:30 AM</v>
      </c>
      <c r="R15" s="74"/>
    </row>
    <row r="16" spans="2:19" x14ac:dyDescent="0.25">
      <c r="B16" s="19" t="s">
        <v>242</v>
      </c>
      <c r="C16" s="6"/>
      <c r="H16" s="3" t="s">
        <v>243</v>
      </c>
      <c r="J16" s="3" t="s">
        <v>244</v>
      </c>
      <c r="P16" s="203" t="s">
        <v>245</v>
      </c>
      <c r="Q16" s="202" t="str">
        <f t="shared" si="0"/>
        <v>'5:00 AM</v>
      </c>
      <c r="R16" s="74"/>
    </row>
    <row r="17" spans="2:18" x14ac:dyDescent="0.25">
      <c r="B17" s="19" t="s">
        <v>246</v>
      </c>
      <c r="C17" s="6"/>
      <c r="H17" s="3" t="s">
        <v>247</v>
      </c>
      <c r="J17" s="3" t="s">
        <v>248</v>
      </c>
      <c r="P17" s="203" t="s">
        <v>249</v>
      </c>
      <c r="Q17" s="202" t="str">
        <f t="shared" si="0"/>
        <v>'5:30 AM</v>
      </c>
      <c r="R17" s="74"/>
    </row>
    <row r="18" spans="2:18" x14ac:dyDescent="0.25">
      <c r="B18" s="20" t="s">
        <v>250</v>
      </c>
      <c r="C18" s="6"/>
      <c r="H18" s="3" t="s">
        <v>251</v>
      </c>
      <c r="J18" s="3" t="s">
        <v>252</v>
      </c>
      <c r="P18" s="203" t="s">
        <v>253</v>
      </c>
      <c r="Q18" s="202" t="str">
        <f t="shared" si="0"/>
        <v>'6:00 AM</v>
      </c>
      <c r="R18" s="74"/>
    </row>
    <row r="19" spans="2:18" x14ac:dyDescent="0.25">
      <c r="B19" s="20" t="s">
        <v>254</v>
      </c>
      <c r="C19" s="6"/>
      <c r="H19" s="3" t="s">
        <v>255</v>
      </c>
      <c r="J19" s="3" t="s">
        <v>256</v>
      </c>
      <c r="P19" s="203" t="s">
        <v>257</v>
      </c>
      <c r="Q19" s="202" t="str">
        <f t="shared" si="0"/>
        <v>'6:30 AM</v>
      </c>
      <c r="R19" s="74"/>
    </row>
    <row r="20" spans="2:18" x14ac:dyDescent="0.25">
      <c r="B20" s="20" t="s">
        <v>258</v>
      </c>
      <c r="C20" s="6"/>
      <c r="H20" s="3" t="s">
        <v>259</v>
      </c>
      <c r="J20" s="3" t="s">
        <v>260</v>
      </c>
      <c r="P20" s="203" t="s">
        <v>261</v>
      </c>
      <c r="Q20" s="202" t="str">
        <f t="shared" si="0"/>
        <v>'7:00 AM</v>
      </c>
      <c r="R20" s="74"/>
    </row>
    <row r="21" spans="2:18" x14ac:dyDescent="0.25">
      <c r="B21" s="20" t="s">
        <v>262</v>
      </c>
      <c r="C21" s="6"/>
      <c r="H21" s="3" t="s">
        <v>263</v>
      </c>
      <c r="J21" s="3" t="s">
        <v>264</v>
      </c>
      <c r="P21" s="203" t="s">
        <v>265</v>
      </c>
      <c r="Q21" s="202" t="str">
        <f t="shared" si="0"/>
        <v>'7:30 AM</v>
      </c>
      <c r="R21" s="74"/>
    </row>
    <row r="22" spans="2:18" x14ac:dyDescent="0.25">
      <c r="B22" s="20" t="s">
        <v>266</v>
      </c>
      <c r="C22" s="6"/>
      <c r="H22" s="3" t="s">
        <v>267</v>
      </c>
      <c r="J22" s="3" t="s">
        <v>247</v>
      </c>
      <c r="P22" s="203" t="s">
        <v>268</v>
      </c>
      <c r="Q22" s="202" t="str">
        <f t="shared" si="0"/>
        <v>'8:00 AM</v>
      </c>
      <c r="R22" s="74"/>
    </row>
    <row r="23" spans="2:18" x14ac:dyDescent="0.25">
      <c r="B23" s="20" t="s">
        <v>269</v>
      </c>
      <c r="C23" s="6"/>
      <c r="H23" s="4" t="s">
        <v>270</v>
      </c>
      <c r="P23" s="203" t="s">
        <v>271</v>
      </c>
      <c r="Q23" s="202" t="str">
        <f t="shared" si="0"/>
        <v>'8:30 AM</v>
      </c>
      <c r="R23" s="74"/>
    </row>
    <row r="24" spans="2:18" x14ac:dyDescent="0.25">
      <c r="B24" s="20" t="s">
        <v>272</v>
      </c>
      <c r="C24" s="6"/>
      <c r="P24" s="203" t="s">
        <v>273</v>
      </c>
      <c r="Q24" s="202" t="str">
        <f t="shared" si="0"/>
        <v>'9:00 AM</v>
      </c>
      <c r="R24" s="74"/>
    </row>
    <row r="25" spans="2:18" x14ac:dyDescent="0.25">
      <c r="B25" s="20" t="s">
        <v>274</v>
      </c>
      <c r="C25" s="6"/>
      <c r="P25" s="203" t="s">
        <v>275</v>
      </c>
      <c r="Q25" s="202" t="str">
        <f t="shared" si="0"/>
        <v>'9:30 AM</v>
      </c>
      <c r="R25" s="74"/>
    </row>
    <row r="26" spans="2:18" x14ac:dyDescent="0.25">
      <c r="B26" s="20" t="s">
        <v>276</v>
      </c>
      <c r="C26" s="5"/>
      <c r="P26" s="203" t="s">
        <v>277</v>
      </c>
      <c r="Q26" s="202" t="str">
        <f t="shared" si="0"/>
        <v>'10:00 AM</v>
      </c>
      <c r="R26" s="74"/>
    </row>
    <row r="27" spans="2:18" ht="14.25" customHeight="1" x14ac:dyDescent="0.25">
      <c r="B27" s="20" t="s">
        <v>278</v>
      </c>
      <c r="C27" s="6"/>
      <c r="P27" s="203" t="s">
        <v>279</v>
      </c>
      <c r="Q27" s="202" t="str">
        <f t="shared" si="0"/>
        <v>'10:30 AM</v>
      </c>
      <c r="R27" s="74"/>
    </row>
    <row r="28" spans="2:18" x14ac:dyDescent="0.25">
      <c r="B28" s="19" t="s">
        <v>280</v>
      </c>
      <c r="C28" s="6"/>
      <c r="P28" s="203" t="s">
        <v>281</v>
      </c>
      <c r="Q28" s="202" t="str">
        <f t="shared" si="0"/>
        <v>'11:00 AM</v>
      </c>
      <c r="R28" s="74"/>
    </row>
    <row r="29" spans="2:18" x14ac:dyDescent="0.25">
      <c r="B29" s="20" t="s">
        <v>282</v>
      </c>
      <c r="C29" s="6"/>
      <c r="P29" s="203" t="s">
        <v>283</v>
      </c>
      <c r="Q29" s="202" t="str">
        <f t="shared" si="0"/>
        <v>'11:30 AM</v>
      </c>
      <c r="R29" s="74"/>
    </row>
    <row r="30" spans="2:18" x14ac:dyDescent="0.25">
      <c r="B30" s="20" t="s">
        <v>284</v>
      </c>
      <c r="C30" s="6"/>
      <c r="P30" s="203" t="s">
        <v>285</v>
      </c>
      <c r="Q30" s="202" t="str">
        <f t="shared" ref="Q30:Q53" si="1">SUBSTITUTE(P30,":00 PM"," PM")</f>
        <v>'12:00 PM</v>
      </c>
      <c r="R30" s="74"/>
    </row>
    <row r="31" spans="2:18" x14ac:dyDescent="0.25">
      <c r="B31" s="20" t="s">
        <v>286</v>
      </c>
      <c r="C31" s="6"/>
      <c r="P31" s="203" t="s">
        <v>287</v>
      </c>
      <c r="Q31" s="202" t="str">
        <f t="shared" si="1"/>
        <v>'12:30 PM</v>
      </c>
      <c r="R31" s="74"/>
    </row>
    <row r="32" spans="2:18" x14ac:dyDescent="0.25">
      <c r="B32" s="20" t="s">
        <v>288</v>
      </c>
      <c r="P32" s="203" t="s">
        <v>289</v>
      </c>
      <c r="Q32" s="204" t="str">
        <f t="shared" si="1"/>
        <v>'1:00 PM</v>
      </c>
      <c r="R32" s="74"/>
    </row>
    <row r="33" spans="2:18" x14ac:dyDescent="0.25">
      <c r="B33" s="21" t="s">
        <v>290</v>
      </c>
      <c r="P33" s="203" t="s">
        <v>291</v>
      </c>
      <c r="Q33" s="204" t="str">
        <f t="shared" si="1"/>
        <v>'1:30 PM</v>
      </c>
      <c r="R33" s="74"/>
    </row>
    <row r="34" spans="2:18" x14ac:dyDescent="0.25">
      <c r="P34" s="203" t="s">
        <v>292</v>
      </c>
      <c r="Q34" s="204" t="str">
        <f t="shared" si="1"/>
        <v>'2:00 PM</v>
      </c>
      <c r="R34" s="74"/>
    </row>
    <row r="35" spans="2:18" x14ac:dyDescent="0.25">
      <c r="P35" s="203" t="s">
        <v>293</v>
      </c>
      <c r="Q35" s="204" t="str">
        <f t="shared" si="1"/>
        <v>'2:30 PM</v>
      </c>
      <c r="R35" s="74"/>
    </row>
    <row r="36" spans="2:18" x14ac:dyDescent="0.25">
      <c r="P36" s="203" t="s">
        <v>294</v>
      </c>
      <c r="Q36" s="204" t="str">
        <f t="shared" si="1"/>
        <v>'3:00 PM</v>
      </c>
      <c r="R36" s="74"/>
    </row>
    <row r="37" spans="2:18" x14ac:dyDescent="0.25">
      <c r="P37" s="203" t="s">
        <v>295</v>
      </c>
      <c r="Q37" s="204" t="str">
        <f t="shared" si="1"/>
        <v>'3:30 PM</v>
      </c>
      <c r="R37" s="74"/>
    </row>
    <row r="38" spans="2:18" x14ac:dyDescent="0.25">
      <c r="P38" s="203" t="s">
        <v>296</v>
      </c>
      <c r="Q38" s="204" t="str">
        <f t="shared" si="1"/>
        <v>'4:00 PM</v>
      </c>
      <c r="R38" s="74"/>
    </row>
    <row r="39" spans="2:18" x14ac:dyDescent="0.25">
      <c r="P39" s="203" t="s">
        <v>297</v>
      </c>
      <c r="Q39" s="204" t="str">
        <f t="shared" si="1"/>
        <v>'4:30 PM</v>
      </c>
      <c r="R39" s="74"/>
    </row>
    <row r="40" spans="2:18" x14ac:dyDescent="0.25">
      <c r="P40" s="203" t="s">
        <v>298</v>
      </c>
      <c r="Q40" s="204" t="str">
        <f t="shared" si="1"/>
        <v>'5:00 PM</v>
      </c>
      <c r="R40" s="74"/>
    </row>
    <row r="41" spans="2:18" x14ac:dyDescent="0.25">
      <c r="P41" s="203" t="s">
        <v>299</v>
      </c>
      <c r="Q41" s="204" t="str">
        <f t="shared" si="1"/>
        <v>'5:30 PM</v>
      </c>
      <c r="R41" s="74"/>
    </row>
    <row r="42" spans="2:18" x14ac:dyDescent="0.25">
      <c r="P42" s="203" t="s">
        <v>300</v>
      </c>
      <c r="Q42" s="204" t="str">
        <f t="shared" si="1"/>
        <v>'6:00 PM</v>
      </c>
      <c r="R42" s="74"/>
    </row>
    <row r="43" spans="2:18" x14ac:dyDescent="0.25">
      <c r="P43" s="203" t="s">
        <v>301</v>
      </c>
      <c r="Q43" s="204" t="str">
        <f t="shared" si="1"/>
        <v>'6:30 PM</v>
      </c>
      <c r="R43" s="74"/>
    </row>
    <row r="44" spans="2:18" x14ac:dyDescent="0.25">
      <c r="P44" s="203" t="s">
        <v>302</v>
      </c>
      <c r="Q44" s="204" t="str">
        <f t="shared" si="1"/>
        <v>'7:00 PM</v>
      </c>
      <c r="R44" s="74"/>
    </row>
    <row r="45" spans="2:18" x14ac:dyDescent="0.25">
      <c r="P45" s="203" t="s">
        <v>303</v>
      </c>
      <c r="Q45" s="204" t="str">
        <f t="shared" si="1"/>
        <v>'7:30 PM</v>
      </c>
      <c r="R45" s="74"/>
    </row>
    <row r="46" spans="2:18" x14ac:dyDescent="0.25">
      <c r="P46" s="203" t="s">
        <v>304</v>
      </c>
      <c r="Q46" s="204" t="str">
        <f t="shared" si="1"/>
        <v>'8:00 PM</v>
      </c>
      <c r="R46" s="74"/>
    </row>
    <row r="47" spans="2:18" x14ac:dyDescent="0.25">
      <c r="P47" s="203" t="s">
        <v>305</v>
      </c>
      <c r="Q47" s="204" t="str">
        <f t="shared" si="1"/>
        <v>'8:30 PM</v>
      </c>
      <c r="R47" s="74"/>
    </row>
    <row r="48" spans="2:18" x14ac:dyDescent="0.25">
      <c r="P48" s="203" t="s">
        <v>306</v>
      </c>
      <c r="Q48" s="204" t="str">
        <f t="shared" si="1"/>
        <v>'9:00 PM</v>
      </c>
      <c r="R48" s="74"/>
    </row>
    <row r="49" spans="4:18" x14ac:dyDescent="0.25">
      <c r="P49" s="203" t="s">
        <v>307</v>
      </c>
      <c r="Q49" s="204" t="str">
        <f t="shared" si="1"/>
        <v>'9:30 PM</v>
      </c>
      <c r="R49" s="74"/>
    </row>
    <row r="50" spans="4:18" x14ac:dyDescent="0.25">
      <c r="P50" s="203" t="s">
        <v>308</v>
      </c>
      <c r="Q50" s="204" t="str">
        <f t="shared" si="1"/>
        <v>'10:00 PM</v>
      </c>
      <c r="R50" s="74"/>
    </row>
    <row r="51" spans="4:18" x14ac:dyDescent="0.25">
      <c r="P51" s="203" t="s">
        <v>309</v>
      </c>
      <c r="Q51" s="204" t="str">
        <f t="shared" si="1"/>
        <v>'10:30 PM</v>
      </c>
      <c r="R51" s="74"/>
    </row>
    <row r="52" spans="4:18" x14ac:dyDescent="0.25">
      <c r="P52" s="203" t="s">
        <v>310</v>
      </c>
      <c r="Q52" s="204" t="str">
        <f t="shared" si="1"/>
        <v>'11:00 PM</v>
      </c>
      <c r="R52" s="74"/>
    </row>
    <row r="53" spans="4:18" x14ac:dyDescent="0.25">
      <c r="P53" s="203" t="s">
        <v>311</v>
      </c>
      <c r="Q53" s="204" t="str">
        <f t="shared" si="1"/>
        <v>'11:30 PM</v>
      </c>
      <c r="R53" s="74"/>
    </row>
    <row r="54" spans="4:18" x14ac:dyDescent="0.25">
      <c r="D54">
        <v>2</v>
      </c>
      <c r="P54" s="205" t="s">
        <v>180</v>
      </c>
      <c r="Q54" s="202" t="s">
        <v>180</v>
      </c>
      <c r="R54" s="74"/>
    </row>
    <row r="55" spans="4:18" x14ac:dyDescent="0.25">
      <c r="D55">
        <v>3</v>
      </c>
      <c r="P55" s="205" t="s">
        <v>312</v>
      </c>
      <c r="Q55" s="202" t="s">
        <v>312</v>
      </c>
      <c r="R55" s="74"/>
    </row>
    <row r="56" spans="4:18" x14ac:dyDescent="0.25">
      <c r="D56">
        <v>4</v>
      </c>
      <c r="P56" s="205" t="s">
        <v>313</v>
      </c>
      <c r="Q56" s="202" t="s">
        <v>313</v>
      </c>
      <c r="R56" s="74"/>
    </row>
    <row r="57" spans="4:18" x14ac:dyDescent="0.25">
      <c r="D57">
        <v>5</v>
      </c>
      <c r="P57" s="205" t="s">
        <v>314</v>
      </c>
      <c r="Q57" s="202" t="s">
        <v>314</v>
      </c>
      <c r="R57" s="74"/>
    </row>
    <row r="58" spans="4:18" x14ac:dyDescent="0.25">
      <c r="D58">
        <v>6</v>
      </c>
      <c r="P58" s="205" t="s">
        <v>315</v>
      </c>
      <c r="Q58" s="202" t="s">
        <v>315</v>
      </c>
      <c r="R58" s="74"/>
    </row>
    <row r="59" spans="4:18" x14ac:dyDescent="0.25">
      <c r="D59">
        <v>7</v>
      </c>
      <c r="P59" s="205" t="s">
        <v>316</v>
      </c>
      <c r="Q59" s="202" t="s">
        <v>316</v>
      </c>
      <c r="R59" s="74"/>
    </row>
    <row r="60" spans="4:18" x14ac:dyDescent="0.25">
      <c r="D60">
        <v>8</v>
      </c>
      <c r="P60" s="205" t="s">
        <v>317</v>
      </c>
      <c r="Q60" s="202" t="s">
        <v>317</v>
      </c>
      <c r="R60" s="74"/>
    </row>
    <row r="61" spans="4:18" x14ac:dyDescent="0.25">
      <c r="D61">
        <v>9</v>
      </c>
      <c r="P61" s="205" t="s">
        <v>318</v>
      </c>
      <c r="Q61" s="202" t="s">
        <v>318</v>
      </c>
      <c r="R61" s="74"/>
    </row>
    <row r="62" spans="4:18" x14ac:dyDescent="0.25">
      <c r="P62" s="205" t="s">
        <v>319</v>
      </c>
      <c r="Q62" s="202" t="s">
        <v>319</v>
      </c>
      <c r="R62" s="74"/>
    </row>
    <row r="63" spans="4:18" x14ac:dyDescent="0.25">
      <c r="P63" s="205" t="s">
        <v>320</v>
      </c>
      <c r="Q63" s="202" t="s">
        <v>320</v>
      </c>
      <c r="R63" s="74"/>
    </row>
    <row r="64" spans="4:18" x14ac:dyDescent="0.25">
      <c r="P64" s="205" t="s">
        <v>321</v>
      </c>
      <c r="Q64" s="202" t="s">
        <v>321</v>
      </c>
      <c r="R64" s="74"/>
    </row>
    <row r="65" spans="2:18" x14ac:dyDescent="0.25">
      <c r="P65" s="205" t="s">
        <v>322</v>
      </c>
      <c r="Q65" s="202" t="s">
        <v>322</v>
      </c>
      <c r="R65" s="74"/>
    </row>
    <row r="66" spans="2:18" x14ac:dyDescent="0.25">
      <c r="P66" s="205" t="s">
        <v>323</v>
      </c>
      <c r="Q66" s="202" t="s">
        <v>323</v>
      </c>
      <c r="R66" s="74"/>
    </row>
    <row r="67" spans="2:18" x14ac:dyDescent="0.25">
      <c r="P67" s="205" t="s">
        <v>324</v>
      </c>
      <c r="Q67" s="202" t="s">
        <v>324</v>
      </c>
      <c r="R67" s="74"/>
    </row>
    <row r="68" spans="2:18" x14ac:dyDescent="0.25">
      <c r="F68">
        <v>1</v>
      </c>
      <c r="P68" s="205" t="s">
        <v>325</v>
      </c>
      <c r="Q68" s="202" t="s">
        <v>325</v>
      </c>
      <c r="R68" s="74"/>
    </row>
    <row r="69" spans="2:18" x14ac:dyDescent="0.25">
      <c r="C69"/>
      <c r="F69" t="s">
        <v>326</v>
      </c>
      <c r="P69" s="205" t="s">
        <v>327</v>
      </c>
      <c r="Q69" s="202" t="s">
        <v>327</v>
      </c>
      <c r="R69" s="74"/>
    </row>
    <row r="70" spans="2:18" x14ac:dyDescent="0.25">
      <c r="C70"/>
      <c r="F70" t="s">
        <v>328</v>
      </c>
      <c r="P70" s="205" t="s">
        <v>329</v>
      </c>
      <c r="Q70" s="202" t="s">
        <v>329</v>
      </c>
      <c r="R70" s="74"/>
    </row>
    <row r="71" spans="2:18" x14ac:dyDescent="0.25">
      <c r="B71"/>
      <c r="C71"/>
      <c r="F71" t="s">
        <v>330</v>
      </c>
      <c r="P71" s="205" t="s">
        <v>331</v>
      </c>
      <c r="Q71" s="202" t="s">
        <v>331</v>
      </c>
      <c r="R71" s="74"/>
    </row>
    <row r="72" spans="2:18" x14ac:dyDescent="0.25">
      <c r="B72" t="s">
        <v>332</v>
      </c>
      <c r="C72"/>
      <c r="P72" s="205" t="s">
        <v>333</v>
      </c>
      <c r="Q72" s="202" t="s">
        <v>333</v>
      </c>
      <c r="R72" s="74"/>
    </row>
    <row r="73" spans="2:18" x14ac:dyDescent="0.25">
      <c r="B73" t="s">
        <v>334</v>
      </c>
      <c r="C73"/>
      <c r="P73" s="205" t="s">
        <v>335</v>
      </c>
      <c r="Q73" s="202" t="s">
        <v>335</v>
      </c>
      <c r="R73" s="74"/>
    </row>
    <row r="74" spans="2:18" x14ac:dyDescent="0.25">
      <c r="B74" t="s">
        <v>336</v>
      </c>
      <c r="C74"/>
      <c r="F74" t="s">
        <v>326</v>
      </c>
      <c r="P74" s="205" t="s">
        <v>337</v>
      </c>
      <c r="Q74" s="202" t="s">
        <v>337</v>
      </c>
      <c r="R74" s="74"/>
    </row>
    <row r="75" spans="2:18" x14ac:dyDescent="0.25">
      <c r="B75" t="s">
        <v>338</v>
      </c>
      <c r="C75"/>
      <c r="F75" t="s">
        <v>339</v>
      </c>
      <c r="P75" s="205" t="s">
        <v>340</v>
      </c>
      <c r="Q75" s="202" t="s">
        <v>340</v>
      </c>
      <c r="R75" s="74"/>
    </row>
    <row r="76" spans="2:18" x14ac:dyDescent="0.25">
      <c r="B76" t="s">
        <v>341</v>
      </c>
      <c r="C76"/>
      <c r="F76" t="s">
        <v>342</v>
      </c>
      <c r="P76" s="205" t="s">
        <v>343</v>
      </c>
      <c r="Q76" s="202" t="s">
        <v>343</v>
      </c>
      <c r="R76" s="74"/>
    </row>
    <row r="77" spans="2:18" x14ac:dyDescent="0.25">
      <c r="B77" t="s">
        <v>344</v>
      </c>
      <c r="C77"/>
      <c r="P77" s="205" t="s">
        <v>345</v>
      </c>
      <c r="Q77" s="202" t="s">
        <v>345</v>
      </c>
      <c r="R77" s="74"/>
    </row>
    <row r="78" spans="2:18" x14ac:dyDescent="0.25">
      <c r="B78" t="s">
        <v>264</v>
      </c>
      <c r="P78" s="205" t="s">
        <v>285</v>
      </c>
      <c r="Q78" s="202" t="s">
        <v>346</v>
      </c>
      <c r="R78" s="74"/>
    </row>
    <row r="79" spans="2:18" x14ac:dyDescent="0.25">
      <c r="B79" t="s">
        <v>347</v>
      </c>
      <c r="P79" s="205" t="s">
        <v>287</v>
      </c>
      <c r="Q79" s="202" t="s">
        <v>348</v>
      </c>
      <c r="R79" s="74"/>
    </row>
    <row r="80" spans="2:18" x14ac:dyDescent="0.25">
      <c r="P80" s="205" t="s">
        <v>289</v>
      </c>
      <c r="Q80" s="204" t="s">
        <v>349</v>
      </c>
      <c r="R80" s="75"/>
    </row>
    <row r="81" spans="16:18" x14ac:dyDescent="0.25">
      <c r="P81" s="205" t="s">
        <v>291</v>
      </c>
      <c r="Q81" s="204" t="s">
        <v>350</v>
      </c>
      <c r="R81" s="75"/>
    </row>
    <row r="82" spans="16:18" x14ac:dyDescent="0.25">
      <c r="P82" s="205" t="s">
        <v>292</v>
      </c>
      <c r="Q82" s="204" t="s">
        <v>351</v>
      </c>
      <c r="R82" s="75"/>
    </row>
    <row r="83" spans="16:18" x14ac:dyDescent="0.25">
      <c r="P83" s="205" t="s">
        <v>293</v>
      </c>
      <c r="Q83" s="204" t="s">
        <v>352</v>
      </c>
      <c r="R83" s="75"/>
    </row>
    <row r="84" spans="16:18" x14ac:dyDescent="0.25">
      <c r="P84" s="205" t="s">
        <v>294</v>
      </c>
      <c r="Q84" s="204" t="s">
        <v>353</v>
      </c>
      <c r="R84" s="75"/>
    </row>
    <row r="85" spans="16:18" x14ac:dyDescent="0.25">
      <c r="P85" s="205" t="s">
        <v>295</v>
      </c>
      <c r="Q85" s="204" t="s">
        <v>354</v>
      </c>
      <c r="R85" s="75"/>
    </row>
    <row r="86" spans="16:18" x14ac:dyDescent="0.25">
      <c r="P86" s="205" t="s">
        <v>296</v>
      </c>
      <c r="Q86" s="204" t="s">
        <v>355</v>
      </c>
      <c r="R86" s="75"/>
    </row>
    <row r="87" spans="16:18" x14ac:dyDescent="0.25">
      <c r="P87" s="205" t="s">
        <v>297</v>
      </c>
      <c r="Q87" s="204" t="s">
        <v>356</v>
      </c>
      <c r="R87" s="75"/>
    </row>
    <row r="88" spans="16:18" x14ac:dyDescent="0.25">
      <c r="P88" s="205" t="s">
        <v>298</v>
      </c>
      <c r="Q88" s="204" t="s">
        <v>357</v>
      </c>
      <c r="R88" s="75"/>
    </row>
    <row r="89" spans="16:18" x14ac:dyDescent="0.25">
      <c r="P89" s="205" t="s">
        <v>299</v>
      </c>
      <c r="Q89" s="204" t="s">
        <v>358</v>
      </c>
      <c r="R89" s="75"/>
    </row>
    <row r="90" spans="16:18" x14ac:dyDescent="0.25">
      <c r="P90" s="205" t="s">
        <v>300</v>
      </c>
      <c r="Q90" s="204" t="s">
        <v>359</v>
      </c>
      <c r="R90" s="75"/>
    </row>
    <row r="91" spans="16:18" x14ac:dyDescent="0.25">
      <c r="P91" s="205" t="s">
        <v>301</v>
      </c>
      <c r="Q91" s="204" t="s">
        <v>360</v>
      </c>
      <c r="R91" s="75"/>
    </row>
    <row r="92" spans="16:18" x14ac:dyDescent="0.25">
      <c r="P92" s="205" t="s">
        <v>302</v>
      </c>
      <c r="Q92" s="204" t="s">
        <v>361</v>
      </c>
      <c r="R92" s="75"/>
    </row>
    <row r="93" spans="16:18" x14ac:dyDescent="0.25">
      <c r="P93" s="205" t="s">
        <v>303</v>
      </c>
      <c r="Q93" s="204" t="s">
        <v>362</v>
      </c>
      <c r="R93" s="75"/>
    </row>
    <row r="94" spans="16:18" x14ac:dyDescent="0.25">
      <c r="P94" s="205" t="s">
        <v>304</v>
      </c>
      <c r="Q94" s="204" t="s">
        <v>363</v>
      </c>
      <c r="R94" s="75"/>
    </row>
    <row r="95" spans="16:18" x14ac:dyDescent="0.25">
      <c r="P95" s="205" t="s">
        <v>305</v>
      </c>
      <c r="Q95" s="204" t="s">
        <v>364</v>
      </c>
      <c r="R95" s="75"/>
    </row>
    <row r="96" spans="16:18" x14ac:dyDescent="0.25">
      <c r="P96" s="205" t="s">
        <v>306</v>
      </c>
      <c r="Q96" s="204" t="s">
        <v>365</v>
      </c>
      <c r="R96" s="75"/>
    </row>
    <row r="97" spans="16:18" x14ac:dyDescent="0.25">
      <c r="P97" s="205" t="s">
        <v>307</v>
      </c>
      <c r="Q97" s="204" t="s">
        <v>366</v>
      </c>
      <c r="R97" s="75"/>
    </row>
    <row r="98" spans="16:18" x14ac:dyDescent="0.25">
      <c r="P98" s="205" t="s">
        <v>308</v>
      </c>
      <c r="Q98" s="204" t="s">
        <v>367</v>
      </c>
      <c r="R98" s="75"/>
    </row>
    <row r="99" spans="16:18" x14ac:dyDescent="0.25">
      <c r="P99" s="205" t="s">
        <v>309</v>
      </c>
      <c r="Q99" s="204" t="s">
        <v>368</v>
      </c>
      <c r="R99" s="75"/>
    </row>
    <row r="100" spans="16:18" x14ac:dyDescent="0.25">
      <c r="P100" s="205" t="s">
        <v>310</v>
      </c>
      <c r="Q100" s="204" t="s">
        <v>369</v>
      </c>
      <c r="R100" s="75"/>
    </row>
    <row r="101" spans="16:18" x14ac:dyDescent="0.25">
      <c r="P101" s="205" t="s">
        <v>311</v>
      </c>
      <c r="Q101" s="204" t="s">
        <v>370</v>
      </c>
      <c r="R101" s="75"/>
    </row>
    <row r="102" spans="16:18" x14ac:dyDescent="0.25">
      <c r="P102" s="206" t="s">
        <v>179</v>
      </c>
      <c r="Q102" s="202" t="s">
        <v>180</v>
      </c>
    </row>
    <row r="103" spans="16:18" x14ac:dyDescent="0.25">
      <c r="P103" s="207" t="s">
        <v>371</v>
      </c>
      <c r="Q103" s="202" t="s">
        <v>312</v>
      </c>
    </row>
    <row r="104" spans="16:18" x14ac:dyDescent="0.25">
      <c r="P104" s="207" t="s">
        <v>372</v>
      </c>
      <c r="Q104" s="202" t="s">
        <v>313</v>
      </c>
    </row>
    <row r="105" spans="16:18" x14ac:dyDescent="0.25">
      <c r="P105" s="207" t="s">
        <v>373</v>
      </c>
      <c r="Q105" s="202" t="s">
        <v>314</v>
      </c>
    </row>
    <row r="106" spans="16:18" x14ac:dyDescent="0.25">
      <c r="P106" s="207" t="s">
        <v>374</v>
      </c>
      <c r="Q106" s="202" t="s">
        <v>315</v>
      </c>
    </row>
    <row r="107" spans="16:18" x14ac:dyDescent="0.25">
      <c r="P107" s="207" t="s">
        <v>375</v>
      </c>
      <c r="Q107" s="202" t="s">
        <v>316</v>
      </c>
    </row>
    <row r="108" spans="16:18" x14ac:dyDescent="0.25">
      <c r="P108" s="207" t="s">
        <v>376</v>
      </c>
      <c r="Q108" s="202" t="s">
        <v>317</v>
      </c>
    </row>
    <row r="109" spans="16:18" x14ac:dyDescent="0.25">
      <c r="P109" s="207" t="s">
        <v>377</v>
      </c>
      <c r="Q109" s="202" t="s">
        <v>318</v>
      </c>
    </row>
    <row r="110" spans="16:18" x14ac:dyDescent="0.25">
      <c r="P110" s="207" t="s">
        <v>378</v>
      </c>
      <c r="Q110" s="202" t="s">
        <v>319</v>
      </c>
    </row>
    <row r="111" spans="16:18" x14ac:dyDescent="0.25">
      <c r="P111" s="207" t="s">
        <v>379</v>
      </c>
      <c r="Q111" s="202" t="s">
        <v>320</v>
      </c>
    </row>
    <row r="112" spans="16:18" x14ac:dyDescent="0.25">
      <c r="P112" s="206" t="s">
        <v>380</v>
      </c>
      <c r="Q112" s="202" t="s">
        <v>321</v>
      </c>
    </row>
    <row r="113" spans="16:17" x14ac:dyDescent="0.25">
      <c r="P113" s="206" t="s">
        <v>381</v>
      </c>
      <c r="Q113" s="202" t="s">
        <v>322</v>
      </c>
    </row>
    <row r="114" spans="16:17" x14ac:dyDescent="0.25">
      <c r="P114" s="206" t="s">
        <v>382</v>
      </c>
      <c r="Q114" s="202" t="s">
        <v>323</v>
      </c>
    </row>
    <row r="115" spans="16:17" x14ac:dyDescent="0.25">
      <c r="P115" s="207" t="s">
        <v>383</v>
      </c>
      <c r="Q115" s="202" t="s">
        <v>324</v>
      </c>
    </row>
    <row r="116" spans="16:17" x14ac:dyDescent="0.25">
      <c r="P116" s="207" t="s">
        <v>384</v>
      </c>
      <c r="Q116" s="202" t="s">
        <v>325</v>
      </c>
    </row>
    <row r="117" spans="16:17" x14ac:dyDescent="0.25">
      <c r="P117" s="207" t="s">
        <v>385</v>
      </c>
      <c r="Q117" s="202" t="s">
        <v>327</v>
      </c>
    </row>
    <row r="118" spans="16:17" x14ac:dyDescent="0.25">
      <c r="P118" s="207" t="s">
        <v>386</v>
      </c>
      <c r="Q118" s="202" t="s">
        <v>329</v>
      </c>
    </row>
    <row r="119" spans="16:17" x14ac:dyDescent="0.25">
      <c r="P119" s="207" t="s">
        <v>387</v>
      </c>
      <c r="Q119" s="202" t="s">
        <v>331</v>
      </c>
    </row>
    <row r="120" spans="16:17" x14ac:dyDescent="0.25">
      <c r="P120" s="207" t="s">
        <v>388</v>
      </c>
      <c r="Q120" s="202" t="s">
        <v>333</v>
      </c>
    </row>
    <row r="121" spans="16:17" x14ac:dyDescent="0.25">
      <c r="P121" s="207" t="s">
        <v>389</v>
      </c>
      <c r="Q121" s="202" t="s">
        <v>335</v>
      </c>
    </row>
    <row r="122" spans="16:17" x14ac:dyDescent="0.25">
      <c r="P122" s="207" t="s">
        <v>390</v>
      </c>
      <c r="Q122" s="202" t="s">
        <v>337</v>
      </c>
    </row>
    <row r="123" spans="16:17" x14ac:dyDescent="0.25">
      <c r="P123" s="207" t="s">
        <v>391</v>
      </c>
      <c r="Q123" s="202" t="s">
        <v>340</v>
      </c>
    </row>
    <row r="124" spans="16:17" x14ac:dyDescent="0.25">
      <c r="P124" s="207" t="s">
        <v>392</v>
      </c>
      <c r="Q124" s="202" t="s">
        <v>343</v>
      </c>
    </row>
    <row r="125" spans="16:17" x14ac:dyDescent="0.25">
      <c r="P125" s="206" t="s">
        <v>393</v>
      </c>
      <c r="Q125" s="202" t="s">
        <v>345</v>
      </c>
    </row>
    <row r="126" spans="16:17" x14ac:dyDescent="0.25">
      <c r="P126" s="206" t="s">
        <v>394</v>
      </c>
      <c r="Q126" s="202" t="s">
        <v>346</v>
      </c>
    </row>
    <row r="127" spans="16:17" x14ac:dyDescent="0.25">
      <c r="P127" s="207" t="s">
        <v>395</v>
      </c>
      <c r="Q127" s="202" t="s">
        <v>348</v>
      </c>
    </row>
    <row r="128" spans="16:17" x14ac:dyDescent="0.25">
      <c r="P128" s="207" t="s">
        <v>396</v>
      </c>
      <c r="Q128" s="204" t="s">
        <v>349</v>
      </c>
    </row>
    <row r="129" spans="16:17" x14ac:dyDescent="0.25">
      <c r="P129" s="207" t="s">
        <v>397</v>
      </c>
      <c r="Q129" s="204" t="s">
        <v>350</v>
      </c>
    </row>
    <row r="130" spans="16:17" x14ac:dyDescent="0.25">
      <c r="P130" s="207" t="s">
        <v>398</v>
      </c>
      <c r="Q130" s="204" t="s">
        <v>351</v>
      </c>
    </row>
    <row r="131" spans="16:17" x14ac:dyDescent="0.25">
      <c r="P131" s="207" t="s">
        <v>399</v>
      </c>
      <c r="Q131" s="204" t="s">
        <v>352</v>
      </c>
    </row>
    <row r="132" spans="16:17" x14ac:dyDescent="0.25">
      <c r="P132" s="207" t="s">
        <v>400</v>
      </c>
      <c r="Q132" s="204" t="s">
        <v>353</v>
      </c>
    </row>
    <row r="133" spans="16:17" x14ac:dyDescent="0.25">
      <c r="P133" s="207" t="s">
        <v>401</v>
      </c>
      <c r="Q133" s="204" t="s">
        <v>354</v>
      </c>
    </row>
    <row r="134" spans="16:17" x14ac:dyDescent="0.25">
      <c r="P134" s="207" t="s">
        <v>402</v>
      </c>
      <c r="Q134" s="204" t="s">
        <v>355</v>
      </c>
    </row>
    <row r="135" spans="16:17" x14ac:dyDescent="0.25">
      <c r="P135" s="207" t="s">
        <v>403</v>
      </c>
      <c r="Q135" s="204" t="s">
        <v>356</v>
      </c>
    </row>
    <row r="136" spans="16:17" x14ac:dyDescent="0.25">
      <c r="P136" s="207" t="s">
        <v>404</v>
      </c>
      <c r="Q136" s="204" t="s">
        <v>357</v>
      </c>
    </row>
    <row r="137" spans="16:17" x14ac:dyDescent="0.25">
      <c r="P137" s="207" t="s">
        <v>405</v>
      </c>
      <c r="Q137" s="204" t="s">
        <v>358</v>
      </c>
    </row>
    <row r="138" spans="16:17" x14ac:dyDescent="0.25">
      <c r="P138" s="206" t="s">
        <v>406</v>
      </c>
      <c r="Q138" s="204" t="s">
        <v>359</v>
      </c>
    </row>
    <row r="139" spans="16:17" x14ac:dyDescent="0.25">
      <c r="P139" s="207" t="s">
        <v>407</v>
      </c>
      <c r="Q139" s="204" t="s">
        <v>360</v>
      </c>
    </row>
    <row r="140" spans="16:17" x14ac:dyDescent="0.25">
      <c r="P140" s="207" t="s">
        <v>408</v>
      </c>
      <c r="Q140" s="204" t="s">
        <v>361</v>
      </c>
    </row>
    <row r="141" spans="16:17" x14ac:dyDescent="0.25">
      <c r="P141" s="207" t="s">
        <v>409</v>
      </c>
      <c r="Q141" s="204" t="s">
        <v>362</v>
      </c>
    </row>
    <row r="142" spans="16:17" x14ac:dyDescent="0.25">
      <c r="P142" s="207" t="s">
        <v>410</v>
      </c>
      <c r="Q142" s="204" t="s">
        <v>363</v>
      </c>
    </row>
    <row r="143" spans="16:17" x14ac:dyDescent="0.25">
      <c r="P143" s="207" t="s">
        <v>411</v>
      </c>
      <c r="Q143" s="204" t="s">
        <v>364</v>
      </c>
    </row>
    <row r="144" spans="16:17" x14ac:dyDescent="0.25">
      <c r="P144" s="207" t="s">
        <v>412</v>
      </c>
      <c r="Q144" s="204" t="s">
        <v>365</v>
      </c>
    </row>
    <row r="145" spans="16:17" x14ac:dyDescent="0.25">
      <c r="P145" s="207" t="s">
        <v>413</v>
      </c>
      <c r="Q145" s="204" t="s">
        <v>366</v>
      </c>
    </row>
    <row r="146" spans="16:17" x14ac:dyDescent="0.25">
      <c r="P146" s="207" t="s">
        <v>414</v>
      </c>
      <c r="Q146" s="204" t="s">
        <v>367</v>
      </c>
    </row>
    <row r="147" spans="16:17" x14ac:dyDescent="0.25">
      <c r="P147" s="207" t="s">
        <v>415</v>
      </c>
      <c r="Q147" s="204" t="s">
        <v>368</v>
      </c>
    </row>
    <row r="148" spans="16:17" x14ac:dyDescent="0.25">
      <c r="P148" s="207" t="s">
        <v>416</v>
      </c>
      <c r="Q148" s="204" t="s">
        <v>369</v>
      </c>
    </row>
    <row r="149" spans="16:17" x14ac:dyDescent="0.25">
      <c r="P149" s="207" t="s">
        <v>417</v>
      </c>
      <c r="Q149" s="204" t="s">
        <v>370</v>
      </c>
    </row>
    <row r="150" spans="16:17" x14ac:dyDescent="0.25">
      <c r="P150" s="201" t="s">
        <v>418</v>
      </c>
      <c r="Q150" s="202" t="s">
        <v>180</v>
      </c>
    </row>
    <row r="151" spans="16:17" x14ac:dyDescent="0.25">
      <c r="P151" s="203" t="s">
        <v>419</v>
      </c>
      <c r="Q151" s="202" t="s">
        <v>312</v>
      </c>
    </row>
    <row r="152" spans="16:17" x14ac:dyDescent="0.25">
      <c r="P152" s="203" t="s">
        <v>420</v>
      </c>
      <c r="Q152" s="202" t="s">
        <v>313</v>
      </c>
    </row>
    <row r="153" spans="16:17" x14ac:dyDescent="0.25">
      <c r="P153" s="203" t="s">
        <v>421</v>
      </c>
      <c r="Q153" s="202" t="s">
        <v>314</v>
      </c>
    </row>
    <row r="154" spans="16:17" x14ac:dyDescent="0.25">
      <c r="P154" s="203" t="s">
        <v>422</v>
      </c>
      <c r="Q154" s="202" t="s">
        <v>315</v>
      </c>
    </row>
    <row r="155" spans="16:17" x14ac:dyDescent="0.25">
      <c r="P155" s="203" t="s">
        <v>423</v>
      </c>
      <c r="Q155" s="202" t="s">
        <v>316</v>
      </c>
    </row>
    <row r="156" spans="16:17" x14ac:dyDescent="0.25">
      <c r="P156" s="203" t="s">
        <v>424</v>
      </c>
      <c r="Q156" s="202" t="s">
        <v>317</v>
      </c>
    </row>
    <row r="157" spans="16:17" x14ac:dyDescent="0.25">
      <c r="P157" s="203" t="s">
        <v>425</v>
      </c>
      <c r="Q157" s="202" t="s">
        <v>318</v>
      </c>
    </row>
    <row r="158" spans="16:17" x14ac:dyDescent="0.25">
      <c r="P158" s="203" t="s">
        <v>426</v>
      </c>
      <c r="Q158" s="202" t="s">
        <v>319</v>
      </c>
    </row>
    <row r="159" spans="16:17" x14ac:dyDescent="0.25">
      <c r="P159" s="203" t="s">
        <v>427</v>
      </c>
      <c r="Q159" s="202" t="s">
        <v>320</v>
      </c>
    </row>
    <row r="160" spans="16:17" x14ac:dyDescent="0.25">
      <c r="P160" s="203" t="s">
        <v>428</v>
      </c>
      <c r="Q160" s="202" t="s">
        <v>321</v>
      </c>
    </row>
    <row r="161" spans="16:17" x14ac:dyDescent="0.25">
      <c r="P161" s="203" t="s">
        <v>429</v>
      </c>
      <c r="Q161" s="202" t="s">
        <v>322</v>
      </c>
    </row>
    <row r="162" spans="16:17" x14ac:dyDescent="0.25">
      <c r="P162" s="201" t="s">
        <v>430</v>
      </c>
      <c r="Q162" s="202" t="s">
        <v>323</v>
      </c>
    </row>
    <row r="163" spans="16:17" x14ac:dyDescent="0.25">
      <c r="P163" s="203" t="s">
        <v>431</v>
      </c>
      <c r="Q163" s="202" t="s">
        <v>324</v>
      </c>
    </row>
    <row r="164" spans="16:17" x14ac:dyDescent="0.25">
      <c r="P164" s="203" t="s">
        <v>432</v>
      </c>
      <c r="Q164" s="202" t="s">
        <v>325</v>
      </c>
    </row>
    <row r="165" spans="16:17" x14ac:dyDescent="0.25">
      <c r="P165" s="203" t="s">
        <v>433</v>
      </c>
      <c r="Q165" s="202" t="s">
        <v>327</v>
      </c>
    </row>
    <row r="166" spans="16:17" x14ac:dyDescent="0.25">
      <c r="P166" s="203" t="s">
        <v>434</v>
      </c>
      <c r="Q166" s="202" t="s">
        <v>329</v>
      </c>
    </row>
    <row r="167" spans="16:17" x14ac:dyDescent="0.25">
      <c r="P167" s="203" t="s">
        <v>435</v>
      </c>
      <c r="Q167" s="202" t="s">
        <v>331</v>
      </c>
    </row>
    <row r="168" spans="16:17" x14ac:dyDescent="0.25">
      <c r="P168" s="203" t="s">
        <v>436</v>
      </c>
      <c r="Q168" s="202" t="s">
        <v>333</v>
      </c>
    </row>
    <row r="169" spans="16:17" x14ac:dyDescent="0.25">
      <c r="P169" s="203" t="s">
        <v>437</v>
      </c>
      <c r="Q169" s="202" t="s">
        <v>335</v>
      </c>
    </row>
    <row r="170" spans="16:17" x14ac:dyDescent="0.25">
      <c r="P170" s="203" t="s">
        <v>438</v>
      </c>
      <c r="Q170" s="202" t="s">
        <v>337</v>
      </c>
    </row>
    <row r="171" spans="16:17" x14ac:dyDescent="0.25">
      <c r="P171" s="203" t="s">
        <v>439</v>
      </c>
      <c r="Q171" s="202" t="s">
        <v>340</v>
      </c>
    </row>
    <row r="172" spans="16:17" x14ac:dyDescent="0.25">
      <c r="P172" s="203" t="s">
        <v>440</v>
      </c>
      <c r="Q172" s="202" t="s">
        <v>343</v>
      </c>
    </row>
    <row r="173" spans="16:17" x14ac:dyDescent="0.25">
      <c r="P173" s="203" t="s">
        <v>441</v>
      </c>
      <c r="Q173" s="202" t="s">
        <v>345</v>
      </c>
    </row>
    <row r="174" spans="16:17" x14ac:dyDescent="0.25">
      <c r="P174" s="201" t="s">
        <v>442</v>
      </c>
      <c r="Q174" s="202" t="s">
        <v>346</v>
      </c>
    </row>
    <row r="175" spans="16:17" x14ac:dyDescent="0.25">
      <c r="P175" s="203" t="s">
        <v>443</v>
      </c>
      <c r="Q175" s="202" t="s">
        <v>348</v>
      </c>
    </row>
    <row r="176" spans="16:17" x14ac:dyDescent="0.25">
      <c r="P176" s="203" t="s">
        <v>444</v>
      </c>
      <c r="Q176" s="204" t="s">
        <v>349</v>
      </c>
    </row>
    <row r="177" spans="16:17" x14ac:dyDescent="0.25">
      <c r="P177" s="203" t="s">
        <v>445</v>
      </c>
      <c r="Q177" s="204" t="s">
        <v>350</v>
      </c>
    </row>
    <row r="178" spans="16:17" x14ac:dyDescent="0.25">
      <c r="P178" s="203" t="s">
        <v>446</v>
      </c>
      <c r="Q178" s="204" t="s">
        <v>351</v>
      </c>
    </row>
    <row r="179" spans="16:17" x14ac:dyDescent="0.25">
      <c r="P179" s="203" t="s">
        <v>447</v>
      </c>
      <c r="Q179" s="204" t="s">
        <v>352</v>
      </c>
    </row>
    <row r="180" spans="16:17" x14ac:dyDescent="0.25">
      <c r="P180" s="203" t="s">
        <v>448</v>
      </c>
      <c r="Q180" s="204" t="s">
        <v>353</v>
      </c>
    </row>
    <row r="181" spans="16:17" x14ac:dyDescent="0.25">
      <c r="P181" s="203" t="s">
        <v>449</v>
      </c>
      <c r="Q181" s="204" t="s">
        <v>354</v>
      </c>
    </row>
    <row r="182" spans="16:17" x14ac:dyDescent="0.25">
      <c r="P182" s="203" t="s">
        <v>450</v>
      </c>
      <c r="Q182" s="204" t="s">
        <v>355</v>
      </c>
    </row>
    <row r="183" spans="16:17" x14ac:dyDescent="0.25">
      <c r="P183" s="203" t="s">
        <v>451</v>
      </c>
      <c r="Q183" s="204" t="s">
        <v>356</v>
      </c>
    </row>
    <row r="184" spans="16:17" x14ac:dyDescent="0.25">
      <c r="P184" s="203" t="s">
        <v>452</v>
      </c>
      <c r="Q184" s="204" t="s">
        <v>357</v>
      </c>
    </row>
    <row r="185" spans="16:17" x14ac:dyDescent="0.25">
      <c r="P185" s="203" t="s">
        <v>453</v>
      </c>
      <c r="Q185" s="204" t="s">
        <v>358</v>
      </c>
    </row>
    <row r="186" spans="16:17" x14ac:dyDescent="0.25">
      <c r="P186" s="201" t="s">
        <v>454</v>
      </c>
      <c r="Q186" s="204" t="s">
        <v>359</v>
      </c>
    </row>
    <row r="187" spans="16:17" x14ac:dyDescent="0.25">
      <c r="P187" s="203" t="s">
        <v>455</v>
      </c>
      <c r="Q187" s="204" t="s">
        <v>360</v>
      </c>
    </row>
    <row r="188" spans="16:17" x14ac:dyDescent="0.25">
      <c r="P188" s="203" t="s">
        <v>456</v>
      </c>
      <c r="Q188" s="204" t="s">
        <v>361</v>
      </c>
    </row>
    <row r="189" spans="16:17" x14ac:dyDescent="0.25">
      <c r="P189" s="203" t="s">
        <v>457</v>
      </c>
      <c r="Q189" s="204" t="s">
        <v>362</v>
      </c>
    </row>
    <row r="190" spans="16:17" x14ac:dyDescent="0.25">
      <c r="P190" s="203" t="s">
        <v>458</v>
      </c>
      <c r="Q190" s="204" t="s">
        <v>363</v>
      </c>
    </row>
    <row r="191" spans="16:17" x14ac:dyDescent="0.25">
      <c r="P191" s="203" t="s">
        <v>459</v>
      </c>
      <c r="Q191" s="204" t="s">
        <v>364</v>
      </c>
    </row>
    <row r="192" spans="16:17" x14ac:dyDescent="0.25">
      <c r="P192" s="203" t="s">
        <v>460</v>
      </c>
      <c r="Q192" s="204" t="s">
        <v>365</v>
      </c>
    </row>
    <row r="193" spans="16:17" x14ac:dyDescent="0.25">
      <c r="P193" s="203" t="s">
        <v>461</v>
      </c>
      <c r="Q193" s="204" t="s">
        <v>366</v>
      </c>
    </row>
    <row r="194" spans="16:17" x14ac:dyDescent="0.25">
      <c r="P194" s="203" t="s">
        <v>462</v>
      </c>
      <c r="Q194" s="204" t="s">
        <v>367</v>
      </c>
    </row>
    <row r="195" spans="16:17" x14ac:dyDescent="0.25">
      <c r="P195" s="203" t="s">
        <v>463</v>
      </c>
      <c r="Q195" s="204" t="s">
        <v>368</v>
      </c>
    </row>
    <row r="196" spans="16:17" x14ac:dyDescent="0.25">
      <c r="P196" s="203" t="s">
        <v>464</v>
      </c>
      <c r="Q196" s="204" t="s">
        <v>369</v>
      </c>
    </row>
    <row r="197" spans="16:17" x14ac:dyDescent="0.25">
      <c r="P197" s="203" t="s">
        <v>465</v>
      </c>
      <c r="Q197" s="204" t="s">
        <v>370</v>
      </c>
    </row>
    <row r="198" spans="16:17" x14ac:dyDescent="0.25">
      <c r="P198" s="206" t="s">
        <v>466</v>
      </c>
      <c r="Q198" s="202" t="s">
        <v>180</v>
      </c>
    </row>
    <row r="199" spans="16:17" x14ac:dyDescent="0.25">
      <c r="P199" s="207" t="s">
        <v>467</v>
      </c>
      <c r="Q199" s="202" t="s">
        <v>312</v>
      </c>
    </row>
    <row r="200" spans="16:17" x14ac:dyDescent="0.25">
      <c r="P200" s="207" t="s">
        <v>468</v>
      </c>
      <c r="Q200" s="202" t="s">
        <v>313</v>
      </c>
    </row>
    <row r="201" spans="16:17" x14ac:dyDescent="0.25">
      <c r="P201" s="207" t="s">
        <v>469</v>
      </c>
      <c r="Q201" s="202" t="s">
        <v>314</v>
      </c>
    </row>
    <row r="202" spans="16:17" x14ac:dyDescent="0.25">
      <c r="P202" s="206" t="s">
        <v>470</v>
      </c>
      <c r="Q202" s="202" t="s">
        <v>315</v>
      </c>
    </row>
    <row r="203" spans="16:17" x14ac:dyDescent="0.25">
      <c r="P203" s="207" t="s">
        <v>471</v>
      </c>
      <c r="Q203" s="202" t="s">
        <v>316</v>
      </c>
    </row>
    <row r="204" spans="16:17" x14ac:dyDescent="0.25">
      <c r="P204" s="207" t="s">
        <v>472</v>
      </c>
      <c r="Q204" s="202" t="s">
        <v>317</v>
      </c>
    </row>
    <row r="205" spans="16:17" x14ac:dyDescent="0.25">
      <c r="P205" s="207" t="s">
        <v>473</v>
      </c>
      <c r="Q205" s="202" t="s">
        <v>318</v>
      </c>
    </row>
    <row r="206" spans="16:17" x14ac:dyDescent="0.25">
      <c r="P206" s="207" t="s">
        <v>474</v>
      </c>
      <c r="Q206" s="202" t="s">
        <v>319</v>
      </c>
    </row>
    <row r="207" spans="16:17" x14ac:dyDescent="0.25">
      <c r="P207" s="207" t="s">
        <v>475</v>
      </c>
      <c r="Q207" s="202" t="s">
        <v>320</v>
      </c>
    </row>
    <row r="208" spans="16:17" x14ac:dyDescent="0.25">
      <c r="P208" s="199" t="s">
        <v>476</v>
      </c>
      <c r="Q208" s="202" t="s">
        <v>321</v>
      </c>
    </row>
    <row r="209" spans="16:17" x14ac:dyDescent="0.25">
      <c r="P209" s="199" t="s">
        <v>477</v>
      </c>
      <c r="Q209" s="202" t="s">
        <v>322</v>
      </c>
    </row>
    <row r="210" spans="16:17" x14ac:dyDescent="0.25">
      <c r="P210" s="208" t="s">
        <v>478</v>
      </c>
      <c r="Q210" s="202" t="s">
        <v>323</v>
      </c>
    </row>
    <row r="211" spans="16:17" x14ac:dyDescent="0.25">
      <c r="P211" s="199" t="s">
        <v>479</v>
      </c>
      <c r="Q211" s="202" t="s">
        <v>324</v>
      </c>
    </row>
    <row r="212" spans="16:17" x14ac:dyDescent="0.25">
      <c r="P212" s="199" t="s">
        <v>480</v>
      </c>
      <c r="Q212" s="202" t="s">
        <v>325</v>
      </c>
    </row>
    <row r="213" spans="16:17" x14ac:dyDescent="0.25">
      <c r="P213" s="199" t="s">
        <v>481</v>
      </c>
      <c r="Q213" s="202" t="s">
        <v>327</v>
      </c>
    </row>
    <row r="214" spans="16:17" x14ac:dyDescent="0.25">
      <c r="P214" s="199" t="s">
        <v>482</v>
      </c>
      <c r="Q214" s="202" t="s">
        <v>329</v>
      </c>
    </row>
    <row r="215" spans="16:17" x14ac:dyDescent="0.25">
      <c r="P215" s="199" t="s">
        <v>483</v>
      </c>
      <c r="Q215" s="202" t="s">
        <v>331</v>
      </c>
    </row>
    <row r="216" spans="16:17" x14ac:dyDescent="0.25">
      <c r="P216" s="199" t="s">
        <v>484</v>
      </c>
      <c r="Q216" s="202" t="s">
        <v>333</v>
      </c>
    </row>
    <row r="217" spans="16:17" x14ac:dyDescent="0.25">
      <c r="P217" s="199" t="s">
        <v>485</v>
      </c>
      <c r="Q217" s="202" t="s">
        <v>335</v>
      </c>
    </row>
    <row r="218" spans="16:17" x14ac:dyDescent="0.25">
      <c r="P218" s="199" t="s">
        <v>486</v>
      </c>
      <c r="Q218" s="202" t="s">
        <v>337</v>
      </c>
    </row>
    <row r="219" spans="16:17" x14ac:dyDescent="0.25">
      <c r="P219" s="199" t="s">
        <v>487</v>
      </c>
      <c r="Q219" s="202" t="s">
        <v>340</v>
      </c>
    </row>
    <row r="220" spans="16:17" x14ac:dyDescent="0.25">
      <c r="P220" s="199" t="s">
        <v>488</v>
      </c>
      <c r="Q220" s="202" t="s">
        <v>343</v>
      </c>
    </row>
    <row r="221" spans="16:17" x14ac:dyDescent="0.25">
      <c r="P221" s="199" t="s">
        <v>489</v>
      </c>
      <c r="Q221" s="202" t="s">
        <v>345</v>
      </c>
    </row>
    <row r="222" spans="16:17" x14ac:dyDescent="0.25">
      <c r="P222" s="208" t="s">
        <v>490</v>
      </c>
      <c r="Q222" s="202" t="s">
        <v>346</v>
      </c>
    </row>
    <row r="223" spans="16:17" x14ac:dyDescent="0.25">
      <c r="P223" s="199" t="s">
        <v>491</v>
      </c>
      <c r="Q223" s="202" t="s">
        <v>348</v>
      </c>
    </row>
    <row r="224" spans="16:17" x14ac:dyDescent="0.25">
      <c r="P224" s="199" t="s">
        <v>492</v>
      </c>
      <c r="Q224" s="204" t="s">
        <v>349</v>
      </c>
    </row>
    <row r="225" spans="16:17" x14ac:dyDescent="0.25">
      <c r="P225" s="199" t="s">
        <v>493</v>
      </c>
      <c r="Q225" s="204" t="s">
        <v>350</v>
      </c>
    </row>
    <row r="226" spans="16:17" x14ac:dyDescent="0.25">
      <c r="P226" s="199" t="s">
        <v>494</v>
      </c>
      <c r="Q226" s="204" t="s">
        <v>351</v>
      </c>
    </row>
    <row r="227" spans="16:17" x14ac:dyDescent="0.25">
      <c r="P227" s="199" t="s">
        <v>495</v>
      </c>
      <c r="Q227" s="204" t="s">
        <v>352</v>
      </c>
    </row>
    <row r="228" spans="16:17" x14ac:dyDescent="0.25">
      <c r="P228" s="199" t="s">
        <v>496</v>
      </c>
      <c r="Q228" s="204" t="s">
        <v>353</v>
      </c>
    </row>
    <row r="229" spans="16:17" x14ac:dyDescent="0.25">
      <c r="P229" s="199" t="s">
        <v>497</v>
      </c>
      <c r="Q229" s="204" t="s">
        <v>354</v>
      </c>
    </row>
    <row r="230" spans="16:17" x14ac:dyDescent="0.25">
      <c r="P230" s="199" t="s">
        <v>498</v>
      </c>
      <c r="Q230" s="204" t="s">
        <v>355</v>
      </c>
    </row>
    <row r="231" spans="16:17" x14ac:dyDescent="0.25">
      <c r="P231" s="199" t="s">
        <v>499</v>
      </c>
      <c r="Q231" s="204" t="s">
        <v>356</v>
      </c>
    </row>
    <row r="232" spans="16:17" x14ac:dyDescent="0.25">
      <c r="P232" s="199" t="s">
        <v>500</v>
      </c>
      <c r="Q232" s="204" t="s">
        <v>357</v>
      </c>
    </row>
    <row r="233" spans="16:17" x14ac:dyDescent="0.25">
      <c r="P233" s="199" t="s">
        <v>501</v>
      </c>
      <c r="Q233" s="204" t="s">
        <v>358</v>
      </c>
    </row>
    <row r="234" spans="16:17" x14ac:dyDescent="0.25">
      <c r="P234" s="208" t="s">
        <v>502</v>
      </c>
      <c r="Q234" s="204" t="s">
        <v>359</v>
      </c>
    </row>
    <row r="235" spans="16:17" x14ac:dyDescent="0.25">
      <c r="P235" s="199" t="s">
        <v>503</v>
      </c>
      <c r="Q235" s="204" t="s">
        <v>360</v>
      </c>
    </row>
    <row r="236" spans="16:17" x14ac:dyDescent="0.25">
      <c r="P236" s="199" t="s">
        <v>504</v>
      </c>
      <c r="Q236" s="204" t="s">
        <v>361</v>
      </c>
    </row>
    <row r="237" spans="16:17" x14ac:dyDescent="0.25">
      <c r="P237" s="199" t="s">
        <v>505</v>
      </c>
      <c r="Q237" s="204" t="s">
        <v>362</v>
      </c>
    </row>
    <row r="238" spans="16:17" x14ac:dyDescent="0.25">
      <c r="P238" s="199" t="s">
        <v>506</v>
      </c>
      <c r="Q238" s="204" t="s">
        <v>363</v>
      </c>
    </row>
    <row r="239" spans="16:17" x14ac:dyDescent="0.25">
      <c r="P239" s="199" t="s">
        <v>507</v>
      </c>
      <c r="Q239" s="204" t="s">
        <v>364</v>
      </c>
    </row>
    <row r="240" spans="16:17" x14ac:dyDescent="0.25">
      <c r="P240" s="199" t="s">
        <v>508</v>
      </c>
      <c r="Q240" s="204" t="s">
        <v>365</v>
      </c>
    </row>
    <row r="241" spans="16:17" x14ac:dyDescent="0.25">
      <c r="P241" s="199" t="s">
        <v>509</v>
      </c>
      <c r="Q241" s="204" t="s">
        <v>366</v>
      </c>
    </row>
    <row r="242" spans="16:17" x14ac:dyDescent="0.25">
      <c r="P242" s="199" t="s">
        <v>510</v>
      </c>
      <c r="Q242" s="204" t="s">
        <v>367</v>
      </c>
    </row>
    <row r="243" spans="16:17" x14ac:dyDescent="0.25">
      <c r="P243" s="199" t="s">
        <v>511</v>
      </c>
      <c r="Q243" s="204" t="s">
        <v>368</v>
      </c>
    </row>
    <row r="244" spans="16:17" x14ac:dyDescent="0.25">
      <c r="P244" s="199" t="s">
        <v>512</v>
      </c>
      <c r="Q244" s="204" t="s">
        <v>369</v>
      </c>
    </row>
    <row r="245" spans="16:17" x14ac:dyDescent="0.25">
      <c r="P245" s="199" t="s">
        <v>513</v>
      </c>
      <c r="Q245" s="204" t="s">
        <v>370</v>
      </c>
    </row>
    <row r="246" spans="16:17" x14ac:dyDescent="0.25">
      <c r="P246" s="209" t="s">
        <v>466</v>
      </c>
      <c r="Q246" s="202" t="s">
        <v>180</v>
      </c>
    </row>
    <row r="247" spans="16:17" x14ac:dyDescent="0.25">
      <c r="P247" s="210" t="s">
        <v>514</v>
      </c>
      <c r="Q247" s="202" t="s">
        <v>312</v>
      </c>
    </row>
    <row r="248" spans="16:17" x14ac:dyDescent="0.25">
      <c r="P248" s="210" t="s">
        <v>515</v>
      </c>
      <c r="Q248" s="202" t="s">
        <v>313</v>
      </c>
    </row>
    <row r="249" spans="16:17" x14ac:dyDescent="0.25">
      <c r="P249" s="210" t="s">
        <v>516</v>
      </c>
      <c r="Q249" s="202" t="s">
        <v>314</v>
      </c>
    </row>
    <row r="250" spans="16:17" x14ac:dyDescent="0.25">
      <c r="P250" s="210">
        <v>8.3000000000000004E-2</v>
      </c>
      <c r="Q250" s="202" t="s">
        <v>315</v>
      </c>
    </row>
    <row r="251" spans="16:17" x14ac:dyDescent="0.25">
      <c r="P251" s="210">
        <v>0.104</v>
      </c>
      <c r="Q251" s="202" t="s">
        <v>316</v>
      </c>
    </row>
    <row r="252" spans="16:17" x14ac:dyDescent="0.25">
      <c r="P252" s="210">
        <v>0.125</v>
      </c>
      <c r="Q252" s="202" t="s">
        <v>317</v>
      </c>
    </row>
    <row r="253" spans="16:17" x14ac:dyDescent="0.25">
      <c r="P253" s="199">
        <v>0.14599999999999999</v>
      </c>
      <c r="Q253" s="202" t="s">
        <v>318</v>
      </c>
    </row>
    <row r="254" spans="16:17" x14ac:dyDescent="0.25">
      <c r="P254" s="199">
        <v>0.16700000000000001</v>
      </c>
      <c r="Q254" s="202" t="s">
        <v>319</v>
      </c>
    </row>
    <row r="255" spans="16:17" x14ac:dyDescent="0.25">
      <c r="P255" s="199">
        <v>0.188</v>
      </c>
      <c r="Q255" s="202" t="s">
        <v>320</v>
      </c>
    </row>
    <row r="256" spans="16:17" x14ac:dyDescent="0.25">
      <c r="P256" s="199">
        <v>0.20799999999999999</v>
      </c>
      <c r="Q256" s="202" t="s">
        <v>321</v>
      </c>
    </row>
    <row r="257" spans="16:17" x14ac:dyDescent="0.25">
      <c r="P257" s="199">
        <v>0.22900000000000001</v>
      </c>
      <c r="Q257" s="202" t="s">
        <v>322</v>
      </c>
    </row>
    <row r="258" spans="16:17" x14ac:dyDescent="0.25">
      <c r="P258" s="208">
        <v>0.25</v>
      </c>
      <c r="Q258" s="202" t="s">
        <v>323</v>
      </c>
    </row>
    <row r="259" spans="16:17" x14ac:dyDescent="0.25">
      <c r="P259" s="199">
        <v>0.27100000000000002</v>
      </c>
      <c r="Q259" s="202" t="s">
        <v>324</v>
      </c>
    </row>
    <row r="260" spans="16:17" x14ac:dyDescent="0.25">
      <c r="P260" s="199">
        <v>0.29199999999999998</v>
      </c>
      <c r="Q260" s="202" t="s">
        <v>325</v>
      </c>
    </row>
    <row r="261" spans="16:17" x14ac:dyDescent="0.25">
      <c r="P261" s="199">
        <v>0.313</v>
      </c>
      <c r="Q261" s="202" t="s">
        <v>327</v>
      </c>
    </row>
    <row r="262" spans="16:17" x14ac:dyDescent="0.25">
      <c r="P262" s="199">
        <v>0.33300000000000002</v>
      </c>
      <c r="Q262" s="202" t="s">
        <v>329</v>
      </c>
    </row>
    <row r="263" spans="16:17" x14ac:dyDescent="0.25">
      <c r="P263" s="199">
        <v>0.35399999999999998</v>
      </c>
      <c r="Q263" s="202" t="s">
        <v>331</v>
      </c>
    </row>
    <row r="264" spans="16:17" x14ac:dyDescent="0.25">
      <c r="P264" s="199">
        <v>0.375</v>
      </c>
      <c r="Q264" s="202" t="s">
        <v>333</v>
      </c>
    </row>
    <row r="265" spans="16:17" x14ac:dyDescent="0.25">
      <c r="P265" s="199">
        <v>0.39600000000000002</v>
      </c>
      <c r="Q265" s="202" t="s">
        <v>335</v>
      </c>
    </row>
    <row r="266" spans="16:17" x14ac:dyDescent="0.25">
      <c r="P266" s="199">
        <v>0.41699999999999998</v>
      </c>
      <c r="Q266" s="202" t="s">
        <v>337</v>
      </c>
    </row>
    <row r="267" spans="16:17" x14ac:dyDescent="0.25">
      <c r="P267" s="199">
        <v>0.438</v>
      </c>
      <c r="Q267" s="202" t="s">
        <v>340</v>
      </c>
    </row>
    <row r="268" spans="16:17" x14ac:dyDescent="0.25">
      <c r="P268" s="199">
        <v>0.45800000000000002</v>
      </c>
      <c r="Q268" s="202" t="s">
        <v>343</v>
      </c>
    </row>
    <row r="269" spans="16:17" x14ac:dyDescent="0.25">
      <c r="P269" s="199">
        <v>0.47899999999999998</v>
      </c>
      <c r="Q269" s="202" t="s">
        <v>345</v>
      </c>
    </row>
    <row r="270" spans="16:17" x14ac:dyDescent="0.25">
      <c r="P270" s="208">
        <v>0.5</v>
      </c>
      <c r="Q270" s="202" t="s">
        <v>346</v>
      </c>
    </row>
    <row r="271" spans="16:17" x14ac:dyDescent="0.25">
      <c r="P271" s="199">
        <v>0.52100000000000002</v>
      </c>
      <c r="Q271" s="202" t="s">
        <v>348</v>
      </c>
    </row>
    <row r="272" spans="16:17" x14ac:dyDescent="0.25">
      <c r="P272" s="199">
        <v>0.54200000000000004</v>
      </c>
      <c r="Q272" s="204" t="s">
        <v>349</v>
      </c>
    </row>
    <row r="273" spans="16:17" x14ac:dyDescent="0.25">
      <c r="P273" s="199">
        <v>0.56299999999999994</v>
      </c>
      <c r="Q273" s="204" t="s">
        <v>350</v>
      </c>
    </row>
    <row r="274" spans="16:17" x14ac:dyDescent="0.25">
      <c r="P274" s="199">
        <v>0.58299999999999996</v>
      </c>
      <c r="Q274" s="204" t="s">
        <v>351</v>
      </c>
    </row>
    <row r="275" spans="16:17" x14ac:dyDescent="0.25">
      <c r="P275" s="199">
        <v>0.60399999999999998</v>
      </c>
      <c r="Q275" s="204" t="s">
        <v>352</v>
      </c>
    </row>
    <row r="276" spans="16:17" x14ac:dyDescent="0.25">
      <c r="P276" s="199">
        <v>0.625</v>
      </c>
      <c r="Q276" s="204" t="s">
        <v>353</v>
      </c>
    </row>
    <row r="277" spans="16:17" x14ac:dyDescent="0.25">
      <c r="P277" s="199">
        <v>0.64600000000000002</v>
      </c>
      <c r="Q277" s="204" t="s">
        <v>354</v>
      </c>
    </row>
    <row r="278" spans="16:17" x14ac:dyDescent="0.25">
      <c r="P278" s="199">
        <v>0.66700000000000004</v>
      </c>
      <c r="Q278" s="204" t="s">
        <v>355</v>
      </c>
    </row>
    <row r="279" spans="16:17" x14ac:dyDescent="0.25">
      <c r="P279" s="199">
        <v>0.68799999999999994</v>
      </c>
      <c r="Q279" s="204" t="s">
        <v>356</v>
      </c>
    </row>
    <row r="280" spans="16:17" x14ac:dyDescent="0.25">
      <c r="P280" s="199">
        <v>0.70799999999999996</v>
      </c>
      <c r="Q280" s="204" t="s">
        <v>357</v>
      </c>
    </row>
    <row r="281" spans="16:17" x14ac:dyDescent="0.25">
      <c r="P281" s="199">
        <v>0.72899999999999998</v>
      </c>
      <c r="Q281" s="204" t="s">
        <v>358</v>
      </c>
    </row>
    <row r="282" spans="16:17" x14ac:dyDescent="0.25">
      <c r="P282" s="208">
        <v>0.75</v>
      </c>
      <c r="Q282" s="204" t="s">
        <v>359</v>
      </c>
    </row>
    <row r="283" spans="16:17" x14ac:dyDescent="0.25">
      <c r="P283" s="199">
        <v>0.77100000000000002</v>
      </c>
      <c r="Q283" s="204" t="s">
        <v>360</v>
      </c>
    </row>
    <row r="284" spans="16:17" x14ac:dyDescent="0.25">
      <c r="P284" s="199">
        <v>0.79200000000000004</v>
      </c>
      <c r="Q284" s="204" t="s">
        <v>361</v>
      </c>
    </row>
    <row r="285" spans="16:17" x14ac:dyDescent="0.25">
      <c r="P285" s="199">
        <v>0.81299999999999994</v>
      </c>
      <c r="Q285" s="204" t="s">
        <v>362</v>
      </c>
    </row>
    <row r="286" spans="16:17" x14ac:dyDescent="0.25">
      <c r="P286" s="199">
        <v>0.83299999999999996</v>
      </c>
      <c r="Q286" s="204" t="s">
        <v>363</v>
      </c>
    </row>
    <row r="287" spans="16:17" x14ac:dyDescent="0.25">
      <c r="P287" s="199">
        <v>0.85399999999999998</v>
      </c>
      <c r="Q287" s="204" t="s">
        <v>364</v>
      </c>
    </row>
    <row r="288" spans="16:17" x14ac:dyDescent="0.25">
      <c r="P288" s="199">
        <v>0.875</v>
      </c>
      <c r="Q288" s="204" t="s">
        <v>365</v>
      </c>
    </row>
    <row r="289" spans="16:17" x14ac:dyDescent="0.25">
      <c r="P289" s="199">
        <v>0.89600000000000002</v>
      </c>
      <c r="Q289" s="204" t="s">
        <v>366</v>
      </c>
    </row>
    <row r="290" spans="16:17" x14ac:dyDescent="0.25">
      <c r="P290" s="199">
        <v>0.91700000000000004</v>
      </c>
      <c r="Q290" s="204" t="s">
        <v>367</v>
      </c>
    </row>
    <row r="291" spans="16:17" x14ac:dyDescent="0.25">
      <c r="P291" s="199">
        <v>0.93799999999999994</v>
      </c>
      <c r="Q291" s="204" t="s">
        <v>368</v>
      </c>
    </row>
    <row r="292" spans="16:17" x14ac:dyDescent="0.25">
      <c r="P292" s="199">
        <v>0.95799999999999996</v>
      </c>
      <c r="Q292" s="204" t="s">
        <v>369</v>
      </c>
    </row>
    <row r="293" spans="16:17" x14ac:dyDescent="0.25">
      <c r="P293" s="199">
        <v>0.97899999999999998</v>
      </c>
      <c r="Q293" s="204" t="s">
        <v>370</v>
      </c>
    </row>
  </sheetData>
  <sortState xmlns:xlrd2="http://schemas.microsoft.com/office/spreadsheetml/2017/richdata2" ref="J3:J23">
    <sortCondition ref="J3"/>
  </sortState>
  <customSheetViews>
    <customSheetView guid="{33C5AA86-692F-43CA-AF11-37AE183A1992}" state="hidden" topLeftCell="B5">
      <selection activeCell="T10" sqref="T10"/>
      <pageMargins left="0" right="0" top="0" bottom="0" header="0" footer="0"/>
      <pageSetup orientation="portrait" horizontalDpi="90" verticalDpi="90" r:id="rId1"/>
    </customSheetView>
  </customSheetViews>
  <pageMargins left="0.7" right="0.7" top="0.75" bottom="0.75" header="0.3" footer="0.3"/>
  <pageSetup orientation="portrait" horizontalDpi="90" verticalDpi="90"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4Updates1"/>
  <dimension ref="A1:C58"/>
  <sheetViews>
    <sheetView workbookViewId="0">
      <pane ySplit="1" topLeftCell="A40" activePane="bottomLeft" state="frozen"/>
      <selection pane="bottomLeft" activeCell="A58" sqref="A58"/>
    </sheetView>
  </sheetViews>
  <sheetFormatPr defaultRowHeight="15" x14ac:dyDescent="0.25"/>
  <cols>
    <col min="1" max="1" width="11.85546875" customWidth="1"/>
    <col min="2" max="2" width="39.85546875" bestFit="1" customWidth="1"/>
    <col min="3" max="3" width="75.42578125" customWidth="1"/>
    <col min="4" max="62" width="2.85546875" customWidth="1"/>
  </cols>
  <sheetData>
    <row r="1" spans="1:3" x14ac:dyDescent="0.25">
      <c r="A1" s="211" t="s">
        <v>517</v>
      </c>
      <c r="B1" s="211" t="s">
        <v>518</v>
      </c>
      <c r="C1" s="211" t="s">
        <v>519</v>
      </c>
    </row>
    <row r="2" spans="1:3" ht="75" x14ac:dyDescent="0.25">
      <c r="A2" s="212">
        <v>43091</v>
      </c>
      <c r="B2" s="213" t="s">
        <v>520</v>
      </c>
      <c r="C2" s="214" t="s">
        <v>521</v>
      </c>
    </row>
    <row r="3" spans="1:3" ht="45" x14ac:dyDescent="0.25">
      <c r="A3" s="212">
        <v>43115</v>
      </c>
      <c r="B3" s="213" t="s">
        <v>522</v>
      </c>
      <c r="C3" s="214" t="s">
        <v>523</v>
      </c>
    </row>
    <row r="4" spans="1:3" x14ac:dyDescent="0.25">
      <c r="A4" s="212">
        <v>43154</v>
      </c>
      <c r="B4" s="213" t="s">
        <v>524</v>
      </c>
      <c r="C4" s="214" t="s">
        <v>525</v>
      </c>
    </row>
    <row r="5" spans="1:3" x14ac:dyDescent="0.25">
      <c r="A5" s="212">
        <v>43154</v>
      </c>
      <c r="B5" s="213" t="s">
        <v>526</v>
      </c>
      <c r="C5" s="214" t="s">
        <v>527</v>
      </c>
    </row>
    <row r="6" spans="1:3" x14ac:dyDescent="0.25">
      <c r="A6" s="212">
        <v>43154</v>
      </c>
      <c r="B6" s="213" t="s">
        <v>528</v>
      </c>
      <c r="C6" s="214" t="s">
        <v>529</v>
      </c>
    </row>
    <row r="7" spans="1:3" x14ac:dyDescent="0.25">
      <c r="A7" s="212">
        <v>43155</v>
      </c>
      <c r="B7" s="213" t="s">
        <v>530</v>
      </c>
      <c r="C7" s="214" t="s">
        <v>531</v>
      </c>
    </row>
    <row r="8" spans="1:3" x14ac:dyDescent="0.25">
      <c r="A8" s="212">
        <v>43168</v>
      </c>
      <c r="B8" s="213" t="s">
        <v>532</v>
      </c>
      <c r="C8" s="213" t="s">
        <v>532</v>
      </c>
    </row>
    <row r="9" spans="1:3" x14ac:dyDescent="0.25">
      <c r="A9" s="212">
        <v>43182</v>
      </c>
      <c r="B9" s="213" t="s">
        <v>533</v>
      </c>
      <c r="C9" s="213" t="s">
        <v>534</v>
      </c>
    </row>
    <row r="10" spans="1:3" x14ac:dyDescent="0.25">
      <c r="A10" s="212">
        <v>43182</v>
      </c>
      <c r="B10" s="213" t="s">
        <v>535</v>
      </c>
      <c r="C10" s="213" t="s">
        <v>536</v>
      </c>
    </row>
    <row r="11" spans="1:3" x14ac:dyDescent="0.25">
      <c r="A11" s="212">
        <v>43182</v>
      </c>
      <c r="B11" s="213" t="s">
        <v>537</v>
      </c>
      <c r="C11" s="213" t="s">
        <v>538</v>
      </c>
    </row>
    <row r="12" spans="1:3" x14ac:dyDescent="0.25">
      <c r="A12" s="212">
        <v>43182</v>
      </c>
      <c r="B12" s="213" t="s">
        <v>539</v>
      </c>
      <c r="C12" s="213" t="s">
        <v>540</v>
      </c>
    </row>
    <row r="13" spans="1:3" ht="45" x14ac:dyDescent="0.25">
      <c r="A13" s="212">
        <v>43182</v>
      </c>
      <c r="B13" s="213" t="s">
        <v>541</v>
      </c>
      <c r="C13" s="214" t="s">
        <v>542</v>
      </c>
    </row>
    <row r="14" spans="1:3" x14ac:dyDescent="0.25">
      <c r="A14" s="215">
        <v>43202</v>
      </c>
      <c r="B14" s="213" t="s">
        <v>543</v>
      </c>
      <c r="C14" s="213" t="s">
        <v>544</v>
      </c>
    </row>
    <row r="15" spans="1:3" x14ac:dyDescent="0.25">
      <c r="A15" s="215">
        <v>43202</v>
      </c>
      <c r="B15" s="213" t="s">
        <v>545</v>
      </c>
      <c r="C15" s="213" t="s">
        <v>546</v>
      </c>
    </row>
    <row r="16" spans="1:3" ht="30" x14ac:dyDescent="0.25">
      <c r="A16" s="215">
        <v>43202</v>
      </c>
      <c r="B16" s="213" t="s">
        <v>547</v>
      </c>
      <c r="C16" s="214" t="s">
        <v>548</v>
      </c>
    </row>
    <row r="17" spans="1:3" x14ac:dyDescent="0.25">
      <c r="A17" s="215">
        <v>43202</v>
      </c>
      <c r="B17" s="213" t="s">
        <v>549</v>
      </c>
      <c r="C17" s="213" t="s">
        <v>550</v>
      </c>
    </row>
    <row r="18" spans="1:3" x14ac:dyDescent="0.25">
      <c r="A18" s="215">
        <v>43202</v>
      </c>
      <c r="B18" s="213" t="s">
        <v>551</v>
      </c>
      <c r="C18" s="213" t="s">
        <v>552</v>
      </c>
    </row>
    <row r="19" spans="1:3" x14ac:dyDescent="0.25">
      <c r="A19" s="215">
        <v>43202</v>
      </c>
      <c r="B19" s="213" t="s">
        <v>553</v>
      </c>
      <c r="C19" s="213" t="s">
        <v>554</v>
      </c>
    </row>
    <row r="20" spans="1:3" ht="45" x14ac:dyDescent="0.25">
      <c r="A20" s="215">
        <v>43202</v>
      </c>
      <c r="B20" s="213" t="s">
        <v>555</v>
      </c>
      <c r="C20" s="214" t="s">
        <v>556</v>
      </c>
    </row>
    <row r="21" spans="1:3" ht="45" x14ac:dyDescent="0.25">
      <c r="A21" s="215">
        <v>43202</v>
      </c>
      <c r="B21" s="213" t="s">
        <v>557</v>
      </c>
      <c r="C21" s="214" t="s">
        <v>558</v>
      </c>
    </row>
    <row r="22" spans="1:3" x14ac:dyDescent="0.25">
      <c r="A22" s="215">
        <v>43202</v>
      </c>
      <c r="B22" s="213" t="s">
        <v>559</v>
      </c>
      <c r="C22" s="213" t="s">
        <v>560</v>
      </c>
    </row>
    <row r="23" spans="1:3" x14ac:dyDescent="0.25">
      <c r="A23" s="215">
        <v>43202</v>
      </c>
      <c r="B23" s="213" t="s">
        <v>561</v>
      </c>
      <c r="C23" s="213" t="s">
        <v>562</v>
      </c>
    </row>
    <row r="24" spans="1:3" x14ac:dyDescent="0.25">
      <c r="A24" s="216">
        <v>43206</v>
      </c>
      <c r="B24" s="213" t="s">
        <v>563</v>
      </c>
      <c r="C24" s="199" t="s">
        <v>564</v>
      </c>
    </row>
    <row r="25" spans="1:3" x14ac:dyDescent="0.25">
      <c r="A25" s="216">
        <v>43206</v>
      </c>
      <c r="B25" s="213" t="s">
        <v>565</v>
      </c>
      <c r="C25" s="199" t="s">
        <v>564</v>
      </c>
    </row>
    <row r="26" spans="1:3" x14ac:dyDescent="0.25">
      <c r="A26" s="216">
        <v>43206</v>
      </c>
      <c r="B26" s="199" t="s">
        <v>566</v>
      </c>
      <c r="C26" s="199" t="s">
        <v>567</v>
      </c>
    </row>
    <row r="27" spans="1:3" x14ac:dyDescent="0.25">
      <c r="A27" s="216">
        <v>43206</v>
      </c>
      <c r="B27" s="199" t="s">
        <v>568</v>
      </c>
      <c r="C27" s="199" t="s">
        <v>569</v>
      </c>
    </row>
    <row r="28" spans="1:3" x14ac:dyDescent="0.25">
      <c r="A28" s="217">
        <v>43207</v>
      </c>
      <c r="B28" s="213" t="s">
        <v>570</v>
      </c>
      <c r="C28" s="199" t="s">
        <v>571</v>
      </c>
    </row>
    <row r="29" spans="1:3" x14ac:dyDescent="0.25">
      <c r="A29" s="217">
        <v>43207</v>
      </c>
      <c r="B29" s="213" t="s">
        <v>572</v>
      </c>
      <c r="C29" s="199" t="s">
        <v>573</v>
      </c>
    </row>
    <row r="30" spans="1:3" x14ac:dyDescent="0.25">
      <c r="A30" s="217">
        <v>43207</v>
      </c>
      <c r="B30" s="213" t="s">
        <v>574</v>
      </c>
      <c r="C30" s="199" t="s">
        <v>573</v>
      </c>
    </row>
    <row r="31" spans="1:3" x14ac:dyDescent="0.25">
      <c r="A31" s="217">
        <v>43207</v>
      </c>
      <c r="B31" s="213" t="s">
        <v>575</v>
      </c>
      <c r="C31" s="199" t="s">
        <v>576</v>
      </c>
    </row>
    <row r="32" spans="1:3" x14ac:dyDescent="0.25">
      <c r="A32" s="217">
        <v>43207</v>
      </c>
      <c r="B32" s="213" t="s">
        <v>577</v>
      </c>
      <c r="C32" s="199" t="s">
        <v>576</v>
      </c>
    </row>
    <row r="33" spans="1:3" x14ac:dyDescent="0.25">
      <c r="A33" s="218">
        <v>43209</v>
      </c>
      <c r="B33" s="213" t="s">
        <v>578</v>
      </c>
      <c r="C33" s="199" t="s">
        <v>579</v>
      </c>
    </row>
    <row r="34" spans="1:3" x14ac:dyDescent="0.25">
      <c r="A34" s="218">
        <v>43209</v>
      </c>
      <c r="B34" s="199" t="s">
        <v>580</v>
      </c>
      <c r="C34" s="199" t="s">
        <v>581</v>
      </c>
    </row>
    <row r="35" spans="1:3" x14ac:dyDescent="0.25">
      <c r="A35" s="219">
        <v>43230</v>
      </c>
      <c r="B35" s="213" t="s">
        <v>582</v>
      </c>
      <c r="C35" s="199" t="s">
        <v>583</v>
      </c>
    </row>
    <row r="36" spans="1:3" x14ac:dyDescent="0.25">
      <c r="A36" s="219">
        <v>43230</v>
      </c>
      <c r="B36" s="199" t="s">
        <v>584</v>
      </c>
      <c r="C36" s="199" t="s">
        <v>585</v>
      </c>
    </row>
    <row r="37" spans="1:3" x14ac:dyDescent="0.25">
      <c r="A37" s="216">
        <v>43231</v>
      </c>
      <c r="B37" s="213" t="s">
        <v>586</v>
      </c>
      <c r="C37" s="213" t="s">
        <v>586</v>
      </c>
    </row>
    <row r="38" spans="1:3" x14ac:dyDescent="0.25">
      <c r="A38" s="216">
        <v>43231</v>
      </c>
      <c r="B38" s="199" t="s">
        <v>587</v>
      </c>
      <c r="C38" s="199" t="s">
        <v>588</v>
      </c>
    </row>
    <row r="39" spans="1:3" x14ac:dyDescent="0.25">
      <c r="A39" s="216">
        <v>43231</v>
      </c>
      <c r="B39" s="199" t="s">
        <v>589</v>
      </c>
      <c r="C39" s="199" t="s">
        <v>590</v>
      </c>
    </row>
    <row r="40" spans="1:3" x14ac:dyDescent="0.25">
      <c r="A40" s="216">
        <v>43231</v>
      </c>
      <c r="B40" s="199" t="s">
        <v>591</v>
      </c>
      <c r="C40" s="199" t="s">
        <v>591</v>
      </c>
    </row>
    <row r="41" spans="1:3" x14ac:dyDescent="0.25">
      <c r="A41" s="216">
        <v>43231</v>
      </c>
      <c r="B41" s="199" t="s">
        <v>592</v>
      </c>
      <c r="C41" s="199" t="s">
        <v>592</v>
      </c>
    </row>
    <row r="42" spans="1:3" x14ac:dyDescent="0.25">
      <c r="A42" s="216">
        <v>43231</v>
      </c>
      <c r="B42" s="199" t="s">
        <v>584</v>
      </c>
      <c r="C42" s="199" t="s">
        <v>593</v>
      </c>
    </row>
    <row r="43" spans="1:3" x14ac:dyDescent="0.25">
      <c r="A43" s="217">
        <v>43234</v>
      </c>
      <c r="B43" s="213" t="s">
        <v>594</v>
      </c>
      <c r="C43" s="213" t="s">
        <v>594</v>
      </c>
    </row>
    <row r="44" spans="1:3" x14ac:dyDescent="0.25">
      <c r="A44" s="217">
        <v>43234</v>
      </c>
      <c r="B44" s="213" t="s">
        <v>595</v>
      </c>
      <c r="C44" s="213" t="s">
        <v>596</v>
      </c>
    </row>
    <row r="45" spans="1:3" x14ac:dyDescent="0.25">
      <c r="A45" s="217">
        <v>43234</v>
      </c>
      <c r="B45" s="213" t="s">
        <v>597</v>
      </c>
      <c r="C45" s="213" t="s">
        <v>598</v>
      </c>
    </row>
    <row r="46" spans="1:3" x14ac:dyDescent="0.25">
      <c r="A46" s="217">
        <v>43234</v>
      </c>
      <c r="B46" s="213" t="s">
        <v>599</v>
      </c>
      <c r="C46" s="199" t="s">
        <v>600</v>
      </c>
    </row>
    <row r="47" spans="1:3" x14ac:dyDescent="0.25">
      <c r="A47" s="217">
        <v>43234</v>
      </c>
      <c r="B47" s="213" t="s">
        <v>601</v>
      </c>
      <c r="C47" s="213" t="s">
        <v>602</v>
      </c>
    </row>
    <row r="48" spans="1:3" x14ac:dyDescent="0.25">
      <c r="A48" s="217">
        <v>43234</v>
      </c>
      <c r="B48" s="213" t="s">
        <v>603</v>
      </c>
      <c r="C48" s="213" t="s">
        <v>604</v>
      </c>
    </row>
    <row r="49" spans="1:3" x14ac:dyDescent="0.25">
      <c r="A49" s="217">
        <v>43234</v>
      </c>
      <c r="B49" s="199" t="s">
        <v>584</v>
      </c>
      <c r="C49" s="199" t="s">
        <v>605</v>
      </c>
    </row>
    <row r="50" spans="1:3" x14ac:dyDescent="0.25">
      <c r="A50" s="218">
        <v>43234</v>
      </c>
      <c r="B50" s="213" t="s">
        <v>606</v>
      </c>
      <c r="C50" s="199" t="s">
        <v>607</v>
      </c>
    </row>
    <row r="51" spans="1:3" x14ac:dyDescent="0.25">
      <c r="A51" s="218">
        <v>43234</v>
      </c>
      <c r="B51" s="199" t="s">
        <v>608</v>
      </c>
      <c r="C51" s="199" t="s">
        <v>609</v>
      </c>
    </row>
    <row r="52" spans="1:3" x14ac:dyDescent="0.25">
      <c r="A52" s="218">
        <v>43234</v>
      </c>
      <c r="B52" s="199" t="s">
        <v>584</v>
      </c>
      <c r="C52" s="199" t="s">
        <v>610</v>
      </c>
    </row>
    <row r="53" spans="1:3" x14ac:dyDescent="0.25">
      <c r="A53" s="219">
        <v>43234</v>
      </c>
      <c r="B53" s="213" t="s">
        <v>599</v>
      </c>
      <c r="C53" s="199" t="s">
        <v>611</v>
      </c>
    </row>
    <row r="54" spans="1:3" x14ac:dyDescent="0.25">
      <c r="A54" s="219">
        <v>43234</v>
      </c>
      <c r="B54" s="199" t="s">
        <v>584</v>
      </c>
      <c r="C54" s="199" t="s">
        <v>612</v>
      </c>
    </row>
    <row r="55" spans="1:3" x14ac:dyDescent="0.25">
      <c r="A55" s="216">
        <v>43235</v>
      </c>
      <c r="B55" s="213" t="s">
        <v>613</v>
      </c>
      <c r="C55" s="213" t="s">
        <v>613</v>
      </c>
    </row>
    <row r="56" spans="1:3" x14ac:dyDescent="0.25">
      <c r="A56" s="216">
        <v>43235</v>
      </c>
      <c r="B56" s="199" t="s">
        <v>584</v>
      </c>
      <c r="C56" s="199" t="s">
        <v>614</v>
      </c>
    </row>
    <row r="57" spans="1:3" x14ac:dyDescent="0.25">
      <c r="A57" s="78">
        <v>43364</v>
      </c>
      <c r="B57" s="142" t="s">
        <v>615</v>
      </c>
    </row>
    <row r="58" spans="1:3" x14ac:dyDescent="0.25">
      <c r="A58" s="78">
        <v>43248</v>
      </c>
      <c r="B58" s="3" t="s">
        <v>616</v>
      </c>
    </row>
  </sheetData>
  <customSheetViews>
    <customSheetView guid="{33C5AA86-692F-43CA-AF11-37AE183A1992}">
      <selection activeCell="D3" sqref="D3"/>
      <pageMargins left="0" right="0" top="0" bottom="0" header="0" footer="0"/>
    </customSheetView>
  </customSheetViews>
  <pageMargins left="0.7" right="0.7" top="0.75" bottom="0.75" header="0.3" footer="0.3"/>
  <pageSetup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FFFF00"/>
  </sheetPr>
  <dimension ref="A1:U19"/>
  <sheetViews>
    <sheetView workbookViewId="0">
      <pane ySplit="1" topLeftCell="A2" activePane="bottomLeft" state="frozen"/>
      <selection pane="bottomLeft" activeCell="D9" sqref="D9"/>
    </sheetView>
  </sheetViews>
  <sheetFormatPr defaultRowHeight="15" x14ac:dyDescent="0.25"/>
  <cols>
    <col min="1" max="1" width="5.42578125" style="100" bestFit="1" customWidth="1"/>
    <col min="2" max="2" width="16.85546875" style="100" customWidth="1"/>
    <col min="3" max="3" width="25" customWidth="1"/>
    <col min="4" max="4" width="27.5703125" customWidth="1"/>
    <col min="5" max="5" width="10.85546875" customWidth="1"/>
    <col min="6" max="6" width="13" customWidth="1"/>
    <col min="7" max="7" width="23.140625" customWidth="1"/>
    <col min="16" max="16" width="13.85546875" bestFit="1" customWidth="1"/>
    <col min="18" max="18" width="16.5703125" customWidth="1"/>
    <col min="19" max="19" width="10.85546875" bestFit="1" customWidth="1"/>
    <col min="20" max="20" width="15.85546875" bestFit="1" customWidth="1"/>
  </cols>
  <sheetData>
    <row r="1" spans="1:21" s="46" customFormat="1" ht="15.75" thickBot="1" x14ac:dyDescent="0.3">
      <c r="A1" s="100" t="s">
        <v>617</v>
      </c>
      <c r="B1" s="39" t="s">
        <v>45</v>
      </c>
      <c r="C1" s="39" t="s">
        <v>46</v>
      </c>
      <c r="D1" s="39" t="s">
        <v>47</v>
      </c>
      <c r="E1" s="39" t="s">
        <v>48</v>
      </c>
      <c r="F1" s="39" t="s">
        <v>49</v>
      </c>
      <c r="G1" s="39" t="s">
        <v>50</v>
      </c>
      <c r="H1" s="39" t="s">
        <v>51</v>
      </c>
      <c r="I1" s="39" t="s">
        <v>52</v>
      </c>
      <c r="J1" s="40" t="s">
        <v>618</v>
      </c>
      <c r="K1" s="41" t="s">
        <v>54</v>
      </c>
      <c r="L1" s="42" t="s">
        <v>55</v>
      </c>
      <c r="M1" s="43" t="s">
        <v>56</v>
      </c>
      <c r="N1" s="44" t="s">
        <v>57</v>
      </c>
      <c r="O1" s="40" t="s">
        <v>58</v>
      </c>
      <c r="P1" s="44" t="s">
        <v>59</v>
      </c>
      <c r="Q1" s="44" t="s">
        <v>60</v>
      </c>
      <c r="R1" s="45" t="s">
        <v>61</v>
      </c>
      <c r="S1" s="44" t="s">
        <v>62</v>
      </c>
      <c r="T1" s="44" t="s">
        <v>63</v>
      </c>
    </row>
    <row r="2" spans="1:21" s="17" customFormat="1" ht="15.75" customHeight="1" thickTop="1" x14ac:dyDescent="0.25">
      <c r="A2" s="28">
        <v>1</v>
      </c>
      <c r="B2" t="s">
        <v>619</v>
      </c>
      <c r="C2" s="51" t="s">
        <v>620</v>
      </c>
      <c r="D2" s="52" t="s">
        <v>621</v>
      </c>
      <c r="E2" s="53" t="s">
        <v>622</v>
      </c>
      <c r="F2" s="54">
        <v>43219</v>
      </c>
      <c r="G2" s="55" t="s">
        <v>205</v>
      </c>
      <c r="H2" s="73" t="s">
        <v>258</v>
      </c>
      <c r="I2" s="56" t="s">
        <v>189</v>
      </c>
      <c r="J2" s="57" t="s">
        <v>191</v>
      </c>
      <c r="K2" s="56" t="s">
        <v>190</v>
      </c>
      <c r="L2" s="52" t="s">
        <v>623</v>
      </c>
      <c r="M2" s="53" t="s">
        <v>624</v>
      </c>
      <c r="N2" s="52" t="s">
        <v>625</v>
      </c>
      <c r="O2" s="53" t="s">
        <v>626</v>
      </c>
      <c r="P2" s="58">
        <v>30</v>
      </c>
      <c r="Q2" s="56" t="s">
        <v>192</v>
      </c>
      <c r="R2" s="59">
        <v>1234567890</v>
      </c>
      <c r="S2" s="29" t="s">
        <v>627</v>
      </c>
      <c r="T2" s="29" t="s">
        <v>628</v>
      </c>
      <c r="U2" s="29"/>
    </row>
    <row r="3" spans="1:21" s="17" customFormat="1" x14ac:dyDescent="0.25">
      <c r="A3" s="30">
        <v>2</v>
      </c>
      <c r="B3" t="s">
        <v>629</v>
      </c>
      <c r="C3" s="60" t="s">
        <v>630</v>
      </c>
      <c r="D3" s="61" t="s">
        <v>631</v>
      </c>
      <c r="E3" s="62" t="s">
        <v>632</v>
      </c>
      <c r="F3" s="63">
        <v>20180429</v>
      </c>
      <c r="G3" s="64" t="s">
        <v>250</v>
      </c>
      <c r="H3" s="71" t="s">
        <v>258</v>
      </c>
      <c r="I3" s="65" t="s">
        <v>176</v>
      </c>
      <c r="J3" s="66" t="s">
        <v>68</v>
      </c>
      <c r="K3" s="65" t="s">
        <v>182</v>
      </c>
      <c r="L3" s="61" t="s">
        <v>633</v>
      </c>
      <c r="M3" s="62" t="s">
        <v>634</v>
      </c>
      <c r="N3" s="61" t="s">
        <v>633</v>
      </c>
      <c r="O3" s="62" t="s">
        <v>634</v>
      </c>
      <c r="P3" s="67">
        <v>20</v>
      </c>
      <c r="Q3" s="65" t="s">
        <v>240</v>
      </c>
      <c r="R3" s="68">
        <v>5404271286</v>
      </c>
      <c r="S3" s="29"/>
      <c r="T3" s="29"/>
      <c r="U3" s="29"/>
    </row>
    <row r="4" spans="1:21" s="17" customFormat="1" x14ac:dyDescent="0.25">
      <c r="A4" s="28">
        <v>3</v>
      </c>
      <c r="B4" s="150"/>
      <c r="C4" s="60" t="s">
        <v>630</v>
      </c>
      <c r="D4" s="61" t="s">
        <v>635</v>
      </c>
      <c r="E4" s="62" t="s">
        <v>636</v>
      </c>
      <c r="F4" s="63">
        <v>43241</v>
      </c>
      <c r="G4" s="64" t="s">
        <v>250</v>
      </c>
      <c r="H4" s="71" t="s">
        <v>258</v>
      </c>
      <c r="I4" s="65" t="s">
        <v>176</v>
      </c>
      <c r="J4" s="66" t="s">
        <v>68</v>
      </c>
      <c r="K4" s="65" t="s">
        <v>182</v>
      </c>
      <c r="L4" s="61" t="s">
        <v>633</v>
      </c>
      <c r="M4" s="62" t="s">
        <v>634</v>
      </c>
      <c r="N4" s="61" t="s">
        <v>633</v>
      </c>
      <c r="O4" s="62" t="s">
        <v>634</v>
      </c>
      <c r="P4" s="67">
        <v>20</v>
      </c>
      <c r="Q4" s="65" t="s">
        <v>240</v>
      </c>
      <c r="R4" s="68">
        <v>5409839275</v>
      </c>
      <c r="S4" s="29" t="s">
        <v>336</v>
      </c>
      <c r="T4" s="29" t="s">
        <v>342</v>
      </c>
      <c r="U4" s="29" t="s">
        <v>637</v>
      </c>
    </row>
    <row r="5" spans="1:21" s="17" customFormat="1" x14ac:dyDescent="0.25">
      <c r="A5" s="30">
        <v>4</v>
      </c>
      <c r="B5" s="150"/>
      <c r="C5" s="60" t="s">
        <v>630</v>
      </c>
      <c r="D5" s="61" t="s">
        <v>638</v>
      </c>
      <c r="E5" s="62" t="s">
        <v>636</v>
      </c>
      <c r="F5" s="63">
        <v>43251</v>
      </c>
      <c r="G5" s="64" t="s">
        <v>250</v>
      </c>
      <c r="H5" s="71" t="s">
        <v>258</v>
      </c>
      <c r="I5" s="65" t="s">
        <v>176</v>
      </c>
      <c r="J5" s="66" t="s">
        <v>68</v>
      </c>
      <c r="K5" s="65" t="s">
        <v>182</v>
      </c>
      <c r="L5" s="61" t="s">
        <v>633</v>
      </c>
      <c r="M5" s="62" t="s">
        <v>634</v>
      </c>
      <c r="N5" s="61" t="s">
        <v>633</v>
      </c>
      <c r="O5" s="62" t="s">
        <v>634</v>
      </c>
      <c r="P5" s="67">
        <v>20</v>
      </c>
      <c r="Q5" s="65" t="s">
        <v>240</v>
      </c>
      <c r="R5" s="68">
        <v>5409839275</v>
      </c>
      <c r="S5" s="29"/>
      <c r="T5" s="29"/>
      <c r="U5" s="29"/>
    </row>
    <row r="6" spans="1:21" s="17" customFormat="1" x14ac:dyDescent="0.25">
      <c r="A6" s="28">
        <v>5</v>
      </c>
      <c r="B6" s="150"/>
      <c r="C6" s="60" t="s">
        <v>630</v>
      </c>
      <c r="D6" s="61" t="s">
        <v>621</v>
      </c>
      <c r="E6" s="62" t="s">
        <v>622</v>
      </c>
      <c r="F6" s="63">
        <v>43219</v>
      </c>
      <c r="G6" s="125" t="s">
        <v>205</v>
      </c>
      <c r="H6" s="126">
        <v>0.60416666666666663</v>
      </c>
      <c r="I6" s="65" t="s">
        <v>189</v>
      </c>
      <c r="J6" s="66" t="s">
        <v>191</v>
      </c>
      <c r="K6" s="65" t="s">
        <v>190</v>
      </c>
      <c r="L6" s="61" t="s">
        <v>623</v>
      </c>
      <c r="M6" s="62" t="s">
        <v>624</v>
      </c>
      <c r="N6" s="61" t="s">
        <v>625</v>
      </c>
      <c r="O6" s="62" t="s">
        <v>626</v>
      </c>
      <c r="P6" s="67">
        <v>30</v>
      </c>
      <c r="Q6" s="65" t="s">
        <v>192</v>
      </c>
      <c r="R6" s="68">
        <v>1234567890</v>
      </c>
      <c r="S6" s="29"/>
      <c r="T6" s="29"/>
      <c r="U6" s="29"/>
    </row>
    <row r="7" spans="1:21" s="17" customFormat="1" x14ac:dyDescent="0.25">
      <c r="A7" s="30">
        <v>6</v>
      </c>
      <c r="B7" s="150"/>
      <c r="C7" s="60" t="s">
        <v>630</v>
      </c>
      <c r="D7" s="61" t="s">
        <v>631</v>
      </c>
      <c r="E7" s="62" t="s">
        <v>632</v>
      </c>
      <c r="F7" s="63">
        <v>43240</v>
      </c>
      <c r="G7" s="125" t="s">
        <v>250</v>
      </c>
      <c r="H7" s="126" t="s">
        <v>258</v>
      </c>
      <c r="I7" s="65" t="s">
        <v>176</v>
      </c>
      <c r="J7" s="66" t="s">
        <v>68</v>
      </c>
      <c r="K7" s="65" t="s">
        <v>182</v>
      </c>
      <c r="L7" s="61" t="s">
        <v>633</v>
      </c>
      <c r="M7" s="62" t="s">
        <v>634</v>
      </c>
      <c r="N7" s="61" t="s">
        <v>633</v>
      </c>
      <c r="O7" s="62" t="s">
        <v>634</v>
      </c>
      <c r="P7" s="67">
        <v>20</v>
      </c>
      <c r="Q7" s="65" t="s">
        <v>240</v>
      </c>
      <c r="R7" s="68">
        <v>5404271286</v>
      </c>
      <c r="S7" s="29"/>
      <c r="T7" s="29"/>
      <c r="U7" s="29"/>
    </row>
    <row r="8" spans="1:21" s="17" customFormat="1" x14ac:dyDescent="0.25">
      <c r="A8" s="28">
        <v>7</v>
      </c>
      <c r="B8" s="150"/>
      <c r="C8" s="60" t="s">
        <v>630</v>
      </c>
      <c r="D8" s="61" t="s">
        <v>635</v>
      </c>
      <c r="E8" s="62" t="s">
        <v>636</v>
      </c>
      <c r="F8" s="63">
        <v>43241</v>
      </c>
      <c r="G8" s="127" t="s">
        <v>250</v>
      </c>
      <c r="H8" s="128" t="s">
        <v>258</v>
      </c>
      <c r="I8" s="65" t="s">
        <v>176</v>
      </c>
      <c r="J8" s="66" t="s">
        <v>68</v>
      </c>
      <c r="K8" s="65" t="s">
        <v>182</v>
      </c>
      <c r="L8" s="61" t="s">
        <v>633</v>
      </c>
      <c r="M8" s="62" t="s">
        <v>634</v>
      </c>
      <c r="N8" s="69" t="s">
        <v>633</v>
      </c>
      <c r="O8" s="62" t="s">
        <v>634</v>
      </c>
      <c r="P8" s="67">
        <v>20</v>
      </c>
      <c r="Q8" s="65" t="s">
        <v>240</v>
      </c>
      <c r="R8" s="68">
        <v>5409839275</v>
      </c>
      <c r="S8" s="29"/>
      <c r="T8" s="29"/>
      <c r="U8" s="29"/>
    </row>
    <row r="9" spans="1:21" s="18" customFormat="1" x14ac:dyDescent="0.25">
      <c r="A9" s="30">
        <v>8</v>
      </c>
      <c r="B9" s="150"/>
      <c r="C9" s="60" t="s">
        <v>630</v>
      </c>
      <c r="D9" s="61" t="s">
        <v>638</v>
      </c>
      <c r="E9" s="130" t="s">
        <v>636</v>
      </c>
      <c r="F9" s="63">
        <v>43251</v>
      </c>
      <c r="G9" s="127" t="s">
        <v>250</v>
      </c>
      <c r="H9" s="128" t="s">
        <v>258</v>
      </c>
      <c r="I9" s="65" t="s">
        <v>176</v>
      </c>
      <c r="J9" s="66" t="s">
        <v>68</v>
      </c>
      <c r="K9" s="65" t="s">
        <v>182</v>
      </c>
      <c r="L9" s="61" t="s">
        <v>633</v>
      </c>
      <c r="M9" s="62" t="s">
        <v>634</v>
      </c>
      <c r="N9" s="61" t="s">
        <v>633</v>
      </c>
      <c r="O9" s="62" t="s">
        <v>634</v>
      </c>
      <c r="P9" s="67">
        <v>20</v>
      </c>
      <c r="Q9" s="65" t="s">
        <v>240</v>
      </c>
      <c r="R9" s="77">
        <v>5409839275</v>
      </c>
      <c r="S9" s="31"/>
      <c r="T9" s="31"/>
      <c r="U9" s="31"/>
    </row>
    <row r="10" spans="1:21" s="18" customFormat="1" x14ac:dyDescent="0.25">
      <c r="A10" s="28">
        <v>9</v>
      </c>
      <c r="B10" s="150"/>
      <c r="C10" s="60" t="s">
        <v>630</v>
      </c>
      <c r="D10" s="67" t="s">
        <v>638</v>
      </c>
      <c r="E10" s="62" t="s">
        <v>636</v>
      </c>
      <c r="F10" s="76">
        <v>43242</v>
      </c>
      <c r="G10" s="127" t="s">
        <v>250</v>
      </c>
      <c r="H10" s="128" t="s">
        <v>258</v>
      </c>
      <c r="I10" s="65" t="s">
        <v>176</v>
      </c>
      <c r="J10" s="66" t="s">
        <v>68</v>
      </c>
      <c r="K10" s="65" t="s">
        <v>182</v>
      </c>
      <c r="L10" s="61" t="s">
        <v>633</v>
      </c>
      <c r="M10" s="62" t="s">
        <v>634</v>
      </c>
      <c r="N10" s="61" t="s">
        <v>633</v>
      </c>
      <c r="O10" s="62" t="s">
        <v>634</v>
      </c>
      <c r="P10" s="131">
        <v>20</v>
      </c>
      <c r="Q10" s="65" t="s">
        <v>240</v>
      </c>
      <c r="R10" s="77">
        <v>5409839275</v>
      </c>
      <c r="S10" s="31"/>
      <c r="T10" s="31"/>
      <c r="U10" s="31"/>
    </row>
    <row r="11" spans="1:21" x14ac:dyDescent="0.25">
      <c r="A11" s="30">
        <v>10</v>
      </c>
      <c r="B11" s="150"/>
      <c r="C11" s="60" t="s">
        <v>630</v>
      </c>
      <c r="D11" t="s">
        <v>639</v>
      </c>
      <c r="E11">
        <v>24013</v>
      </c>
      <c r="F11" s="78">
        <v>43243</v>
      </c>
      <c r="G11" s="129" t="s">
        <v>640</v>
      </c>
      <c r="H11" t="s">
        <v>641</v>
      </c>
      <c r="I11" t="s">
        <v>176</v>
      </c>
      <c r="J11" s="129" t="s">
        <v>642</v>
      </c>
      <c r="K11" t="s">
        <v>182</v>
      </c>
      <c r="L11" t="s">
        <v>633</v>
      </c>
      <c r="M11">
        <v>2175686</v>
      </c>
      <c r="N11" t="s">
        <v>633</v>
      </c>
      <c r="O11">
        <v>2175686</v>
      </c>
      <c r="P11">
        <v>20</v>
      </c>
      <c r="Q11" t="s">
        <v>240</v>
      </c>
      <c r="R11" s="100">
        <v>5409839275</v>
      </c>
    </row>
    <row r="12" spans="1:21" x14ac:dyDescent="0.25">
      <c r="A12" s="28">
        <v>11</v>
      </c>
      <c r="B12" s="150"/>
      <c r="C12" s="60" t="s">
        <v>630</v>
      </c>
      <c r="D12" t="s">
        <v>643</v>
      </c>
      <c r="E12">
        <v>24013</v>
      </c>
      <c r="F12" s="78">
        <v>43244</v>
      </c>
      <c r="G12">
        <v>4.1666666666666664E-2</v>
      </c>
      <c r="H12" t="s">
        <v>641</v>
      </c>
      <c r="I12" t="s">
        <v>176</v>
      </c>
      <c r="J12" t="s">
        <v>68</v>
      </c>
      <c r="K12" t="s">
        <v>182</v>
      </c>
      <c r="L12" t="s">
        <v>633</v>
      </c>
      <c r="M12">
        <v>2175686</v>
      </c>
      <c r="N12" t="s">
        <v>633</v>
      </c>
      <c r="O12">
        <v>2175686</v>
      </c>
      <c r="P12">
        <v>20</v>
      </c>
      <c r="Q12" t="s">
        <v>240</v>
      </c>
      <c r="R12" s="100">
        <v>5409839275</v>
      </c>
    </row>
    <row r="13" spans="1:21" x14ac:dyDescent="0.25">
      <c r="A13" s="30">
        <v>12</v>
      </c>
      <c r="B13" s="150"/>
      <c r="C13" s="60" t="s">
        <v>630</v>
      </c>
      <c r="D13" t="s">
        <v>638</v>
      </c>
      <c r="E13">
        <v>2413</v>
      </c>
      <c r="F13" s="78">
        <v>43245</v>
      </c>
      <c r="G13">
        <v>4.1666666666666664E-2</v>
      </c>
      <c r="H13" t="s">
        <v>641</v>
      </c>
      <c r="I13" t="s">
        <v>176</v>
      </c>
      <c r="J13" t="s">
        <v>68</v>
      </c>
      <c r="K13" t="s">
        <v>182</v>
      </c>
      <c r="L13" t="s">
        <v>633</v>
      </c>
      <c r="M13">
        <v>2175686</v>
      </c>
      <c r="N13" t="s">
        <v>633</v>
      </c>
      <c r="O13">
        <v>2175686</v>
      </c>
      <c r="P13">
        <v>20</v>
      </c>
      <c r="Q13" t="s">
        <v>240</v>
      </c>
      <c r="R13" s="132" t="s">
        <v>644</v>
      </c>
    </row>
    <row r="14" spans="1:21" x14ac:dyDescent="0.25">
      <c r="A14" s="28">
        <v>13</v>
      </c>
      <c r="B14" s="150"/>
      <c r="C14" s="60" t="s">
        <v>630</v>
      </c>
      <c r="D14" t="s">
        <v>638</v>
      </c>
      <c r="E14">
        <v>24013</v>
      </c>
      <c r="F14" s="78">
        <v>43246</v>
      </c>
      <c r="G14">
        <v>4.1666666666666664E-2</v>
      </c>
      <c r="H14" t="s">
        <v>641</v>
      </c>
      <c r="I14" t="s">
        <v>176</v>
      </c>
      <c r="J14" t="s">
        <v>68</v>
      </c>
      <c r="K14" t="s">
        <v>182</v>
      </c>
      <c r="L14" t="s">
        <v>633</v>
      </c>
      <c r="M14">
        <v>2175686</v>
      </c>
      <c r="N14" t="s">
        <v>633</v>
      </c>
      <c r="O14">
        <v>2175686</v>
      </c>
      <c r="P14">
        <v>30</v>
      </c>
      <c r="Q14" t="s">
        <v>240</v>
      </c>
      <c r="R14" s="100">
        <v>5409839275</v>
      </c>
    </row>
    <row r="15" spans="1:21" x14ac:dyDescent="0.25">
      <c r="A15" s="28">
        <v>14</v>
      </c>
      <c r="B15" s="150"/>
      <c r="C15" s="60" t="s">
        <v>645</v>
      </c>
      <c r="D15" t="s">
        <v>646</v>
      </c>
      <c r="E15">
        <v>24014</v>
      </c>
      <c r="F15" s="78">
        <v>43247</v>
      </c>
      <c r="G15" s="64" t="s">
        <v>250</v>
      </c>
      <c r="H15" s="71" t="s">
        <v>258</v>
      </c>
      <c r="I15" t="s">
        <v>176</v>
      </c>
      <c r="J15" t="s">
        <v>68</v>
      </c>
      <c r="K15" t="s">
        <v>182</v>
      </c>
      <c r="L15" t="s">
        <v>633</v>
      </c>
      <c r="M15">
        <v>2175687</v>
      </c>
      <c r="N15" t="s">
        <v>633</v>
      </c>
      <c r="O15">
        <v>2175687</v>
      </c>
      <c r="P15">
        <v>30</v>
      </c>
      <c r="Q15" t="s">
        <v>240</v>
      </c>
      <c r="R15" s="100">
        <v>5409839276</v>
      </c>
      <c r="S15" t="s">
        <v>647</v>
      </c>
      <c r="T15" t="s">
        <v>647</v>
      </c>
    </row>
    <row r="16" spans="1:21" s="17" customFormat="1" x14ac:dyDescent="0.25">
      <c r="A16" s="28">
        <v>15</v>
      </c>
      <c r="B16" s="150"/>
      <c r="C16" s="60" t="s">
        <v>648</v>
      </c>
      <c r="D16" t="s">
        <v>649</v>
      </c>
      <c r="E16" s="62" t="s">
        <v>622</v>
      </c>
      <c r="F16" s="63">
        <v>43219</v>
      </c>
      <c r="G16" s="125" t="s">
        <v>205</v>
      </c>
      <c r="H16" s="126" t="s">
        <v>250</v>
      </c>
      <c r="I16" s="65" t="s">
        <v>189</v>
      </c>
      <c r="J16" s="66" t="s">
        <v>191</v>
      </c>
      <c r="K16" s="65" t="s">
        <v>190</v>
      </c>
      <c r="L16" s="61" t="s">
        <v>623</v>
      </c>
      <c r="M16" s="62" t="s">
        <v>624</v>
      </c>
      <c r="N16" s="61" t="s">
        <v>625</v>
      </c>
      <c r="O16" s="62" t="s">
        <v>626</v>
      </c>
      <c r="P16" s="67">
        <v>30</v>
      </c>
      <c r="Q16" s="65" t="s">
        <v>192</v>
      </c>
      <c r="R16" s="68">
        <v>1234567890</v>
      </c>
      <c r="S16" s="29"/>
      <c r="T16" s="29"/>
      <c r="U16" s="29"/>
    </row>
    <row r="18" spans="19:20" x14ac:dyDescent="0.25">
      <c r="S18" t="s">
        <v>619</v>
      </c>
    </row>
    <row r="19" spans="19:20" x14ac:dyDescent="0.25">
      <c r="S19" t="s">
        <v>629</v>
      </c>
      <c r="T19" t="s">
        <v>629</v>
      </c>
    </row>
  </sheetData>
  <customSheetViews>
    <customSheetView guid="{33C5AA86-692F-43CA-AF11-37AE183A1992}">
      <selection activeCell="B5" sqref="B5:Q5"/>
      <pageMargins left="0" right="0" top="0" bottom="0" header="0" footer="0"/>
    </customSheetView>
  </customSheetViews>
  <dataValidations count="10">
    <dataValidation allowBlank="1" showInputMessage="1" showErrorMessage="1" promptTitle="Owning Agent Writing#..." prompt="Please include leading zeroes!" sqref="M2:M10 M16" xr:uid="{00000000-0002-0000-0500-000000000000}"/>
    <dataValidation type="date" allowBlank="1" showInputMessage="1" showErrorMessage="1" errorTitle="Invalid Event Date" error="Please enter a date at least 15 calendar days from today!_x000a_" promptTitle="Event Date Entry..." prompt="Date format: M/D/YYYY_x000a_The earliest Event Date you can enter is 15 days from today!_x000a_Event Dates after 9/30 can be entered beginning 7/1." sqref="F8:F10" xr:uid="{00000000-0002-0000-0500-000001000000}">
      <formula1>INT(TestDayPlus)</formula1>
      <formula2>INT(MonthStartMaxEnd)</formula2>
    </dataValidation>
    <dataValidation type="textLength" showInputMessage="1" showErrorMessage="1" errorTitle="Not a Valid Zip" error="Please enter a valid 5 digit zip code" promptTitle="Venue Zip Entry..." prompt="Please include leading zeros!" sqref="E2:E10 E16" xr:uid="{00000000-0002-0000-0500-000002000000}">
      <formula1>5</formula1>
      <formula2>5</formula2>
    </dataValidation>
    <dataValidation allowBlank="1" showInputMessage="1" showErrorMessage="1" promptTitle="Venue Street Address..." prompt="Enter only street address without comma or period. Do not include city and state." sqref="D2:D9" xr:uid="{00000000-0002-0000-0500-000003000000}"/>
    <dataValidation type="date" allowBlank="1" showInputMessage="1" showErrorMessage="1" errorTitle="Invalid Event Date" error="Date format: M/D/YYYY_x000a_The earliest Event Date you can enter is 15 days from today!_x000a_Event Dates after 9/30 can be entered beginning 7/1." promptTitle="Event Date Entry..." prompt="Date format: M/D/YYYY_x000a_The earliest Event Date you can enter is 15 days from today!_x000a_Event Dates after 9/30 can be entered beginning 7/1." sqref="F2:F7 F16" xr:uid="{00000000-0002-0000-0500-000004000000}">
      <formula1>INT(TestDayPlus)</formula1>
      <formula2>INT(MonthStartMaxEnd)</formula2>
    </dataValidation>
    <dataValidation allowBlank="1" showInputMessage="1" showErrorMessage="1" promptTitle="Presenting Agent Writing#..." prompt="Please include leading zeroes!" sqref="O2:O10 O16" xr:uid="{00000000-0002-0000-0500-000005000000}"/>
    <dataValidation type="textLength" operator="equal" allowBlank="1" showInputMessage="1" showErrorMessage="1" errorTitle="Invalid Phone Number" error="Please enter a valid 10 digit phone number without spaces." promptTitle="Venue Phone Entry..." prompt="Enter a 10 digit phone number without spaces." sqref="R2:R10 R16" xr:uid="{00000000-0002-0000-0500-000006000000}">
      <formula1>10</formula1>
    </dataValidation>
    <dataValidation type="whole" allowBlank="1" showInputMessage="1" showErrorMessage="1" errorTitle="Invalid Seating Capacity" error="Value must be between 3 and 999." sqref="P2:P10 P16" xr:uid="{00000000-0002-0000-0500-000007000000}">
      <formula1>3</formula1>
      <formula2>999</formula2>
    </dataValidation>
    <dataValidation type="textLength" errorStyle="warning" allowBlank="1" showInputMessage="1" showErrorMessage="1" errorTitle="Venue Name Too Long" error="This venue name exceeds 40 characters" promptTitle="Venue Name..." prompt="Enter venue name without comma or period ._x000a_24 characters for UHC advertising; otherwise, maximum 40 characters._x000a_" sqref="C2" xr:uid="{00000000-0002-0000-0500-000008000000}">
      <formula1>0</formula1>
      <formula2>40</formula2>
    </dataValidation>
    <dataValidation type="textLength" errorStyle="warning" allowBlank="1" showInputMessage="1" showErrorMessage="1" errorTitle="Venue Name Too Long" error="This venue name exceeds 40 characters" promptTitle="Venue Name..." prompt="Enter venue name without comma or period ._x000a_24 characters for UHC advertising; otherwise, maximum 40 characters." sqref="C3:C16" xr:uid="{00000000-0002-0000-0500-000009000000}">
      <formula1>0</formula1>
      <formula2>40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errorTitle="Invalid Entry" error="Please select an end time from the drop down" promptTitle="End Time Entry..." prompt="Select an End Time from the drop-down list. The End Time selection must be at least 1 hour later than the Start Time. " xr:uid="{00000000-0002-0000-0500-00000A000000}">
          <x14:formula1>
            <xm:f>'http://app29-06.uhc.com/Users/amora20/AppData/Local/Microsoft/Windows/Temporary Internet Files/Content.Outlook/BMYQBDZ8/[Copy of Event Request Form Final Version update 2018-02-15 203730J.xlsm]LOVs'!#REF!</xm:f>
          </x14:formula1>
          <xm:sqref>H2:H10 H15:H16</xm:sqref>
        </x14:dataValidation>
        <x14:dataValidation type="list" allowBlank="1" showInputMessage="1" showErrorMessage="1" errorTitle="Invalid Entry" error="Please select an event category from the drop down" promptTitle="Event Category Entry..." prompt="Select an Event Category value from the drop-down list." xr:uid="{00000000-0002-0000-0500-00000B000000}">
          <x14:formula1>
            <xm:f>'http://app29-06.uhc.com/Users/amora20/AppData/Local/Microsoft/Windows/Temporary Internet Files/Content.Outlook/BMYQBDZ8/[Copy of Event Request Form Final Version update 2018-02-15 203730J.xlsm]LOVs'!#REF!</xm:f>
          </x14:formula1>
          <xm:sqref>I2:I10 I16</xm:sqref>
        </x14:dataValidation>
        <x14:dataValidation type="list" allowBlank="1" showInputMessage="1" showErrorMessage="1" errorTitle="Invalid Entry" error="Please select a venue type from the drop down" promptTitle="Venue Type Entry..." prompt="Select a Venue Type value from the drop-down list." xr:uid="{00000000-0002-0000-0500-00000C000000}">
          <x14:formula1>
            <xm:f>'http://app29-06.uhc.com/Users/amora20/AppData/Local/Microsoft/Windows/Temporary Internet Files/Content.Outlook/BMYQBDZ8/[Copy of Event Request Form Final Version update 2018-02-15 203730J.xlsm]LOVs'!#REF!</xm:f>
          </x14:formula1>
          <xm:sqref>Q2:Q10 Q16</xm:sqref>
        </x14:dataValidation>
        <x14:dataValidation type="list" allowBlank="1" showInputMessage="1" showErrorMessage="1" errorTitle="Invalid Entry" error="Please select a product from the drop down" promptTitle="Presenting Product Entry..." prompt="Select a Presenting Product value from the drop-down list." xr:uid="{00000000-0002-0000-0500-00000E000000}">
          <x14:formula1>
            <xm:f>'http://app29-06.uhc.com/Users/amora20/AppData/Local/Microsoft/Windows/Temporary Internet Files/Content.Outlook/BMYQBDZ8/[Copy of Event Request Form Final Version update 2018-02-15 203730J.xlsm]LOVs'!#REF!</xm:f>
          </x14:formula1>
          <xm:sqref>K2:K10 K16</xm:sqref>
        </x14:dataValidation>
        <x14:dataValidation type="list" allowBlank="1" showInputMessage="1" showErrorMessage="1" errorTitle="Invalid Entry" error="Please select a language from the drop down" promptTitle="Language Entry..." prompt="Select a Language value from the drop-down list." xr:uid="{00000000-0002-0000-0500-00000F000000}">
          <x14:formula1>
            <xm:f>'http://app29-06.uhc.com/Users/amora20/AppData/Local/Microsoft/Windows/Temporary Internet Files/Content.Outlook/BMYQBDZ8/[Copy of Event Request Form Final Version update 2018-02-15 203730J.xlsm]LOVs'!#REF!</xm:f>
          </x14:formula1>
          <xm:sqref>J2:J10 J16</xm:sqref>
        </x14:dataValidation>
        <x14:dataValidation type="list" allowBlank="1" showInputMessage="1" showErrorMessage="1" errorTitle="Invalid Entry" error="Please select a start time from the drop down" promptTitle="Start Time Entry..." prompt="Select a Start Time value from the drop-down list." xr:uid="{00000000-0002-0000-0500-000010000000}">
          <x14:formula1>
            <xm:f>'http://app29-06.uhc.com/Users/amora20/AppData/Local/Microsoft/Windows/Temporary Internet Files/Content.Outlook/BMYQBDZ8/[Copy of Event Request Form Final Version update 2018-02-15 203730J.xlsm]LOVs'!#REF!</xm:f>
          </x14:formula1>
          <xm:sqref>G2:G10 G15:G16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dimension ref="A1:C3"/>
  <sheetViews>
    <sheetView workbookViewId="0">
      <selection activeCell="B9" sqref="B9"/>
    </sheetView>
  </sheetViews>
  <sheetFormatPr defaultRowHeight="15" x14ac:dyDescent="0.25"/>
  <cols>
    <col min="1" max="1" width="9.5703125" bestFit="1" customWidth="1"/>
    <col min="2" max="2" width="39.5703125" bestFit="1" customWidth="1"/>
    <col min="3" max="3" width="73.5703125" bestFit="1" customWidth="1"/>
  </cols>
  <sheetData>
    <row r="1" spans="1:3" x14ac:dyDescent="0.25">
      <c r="A1" s="211" t="s">
        <v>517</v>
      </c>
      <c r="B1" s="211" t="s">
        <v>518</v>
      </c>
      <c r="C1" s="211" t="s">
        <v>519</v>
      </c>
    </row>
    <row r="2" spans="1:3" x14ac:dyDescent="0.25">
      <c r="A2" s="216">
        <v>43235</v>
      </c>
      <c r="B2" s="213" t="s">
        <v>613</v>
      </c>
      <c r="C2" s="213" t="s">
        <v>613</v>
      </c>
    </row>
    <row r="3" spans="1:3" x14ac:dyDescent="0.25">
      <c r="A3" s="216">
        <v>43235</v>
      </c>
      <c r="B3" s="199" t="s">
        <v>584</v>
      </c>
      <c r="C3" s="199" t="s">
        <v>614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dimension ref="A1:I21"/>
  <sheetViews>
    <sheetView workbookViewId="0">
      <selection activeCell="I24" sqref="I24"/>
    </sheetView>
  </sheetViews>
  <sheetFormatPr defaultRowHeight="15" x14ac:dyDescent="0.25"/>
  <cols>
    <col min="2" max="2" width="20.140625" bestFit="1" customWidth="1"/>
    <col min="6" max="6" width="2.5703125" bestFit="1" customWidth="1"/>
    <col min="7" max="7" width="20.140625" bestFit="1" customWidth="1"/>
    <col min="8" max="8" width="5.85546875" bestFit="1" customWidth="1"/>
    <col min="9" max="9" width="22.85546875" bestFit="1" customWidth="1"/>
  </cols>
  <sheetData>
    <row r="1" spans="1:9" x14ac:dyDescent="0.25">
      <c r="A1" s="10" t="s">
        <v>71</v>
      </c>
      <c r="B1" s="14" t="s">
        <v>650</v>
      </c>
      <c r="C1" s="107" t="s">
        <v>79</v>
      </c>
      <c r="D1" s="10" t="s">
        <v>651</v>
      </c>
      <c r="F1" s="10" t="s">
        <v>71</v>
      </c>
      <c r="G1" s="14" t="s">
        <v>78</v>
      </c>
      <c r="H1" s="8" t="s">
        <v>79</v>
      </c>
    </row>
    <row r="2" spans="1:9" x14ac:dyDescent="0.25">
      <c r="A2" s="10">
        <v>1</v>
      </c>
      <c r="B2" s="14" t="s">
        <v>44</v>
      </c>
      <c r="C2" s="107">
        <v>5</v>
      </c>
      <c r="D2" s="10" t="s">
        <v>652</v>
      </c>
      <c r="F2" s="10">
        <v>1</v>
      </c>
      <c r="G2" s="14" t="s">
        <v>44</v>
      </c>
      <c r="H2" s="8">
        <v>5</v>
      </c>
      <c r="I2">
        <v>5</v>
      </c>
    </row>
    <row r="3" spans="1:9" x14ac:dyDescent="0.25">
      <c r="A3" s="10">
        <v>2</v>
      </c>
      <c r="B3" s="14" t="s">
        <v>653</v>
      </c>
      <c r="C3" s="107">
        <v>15</v>
      </c>
      <c r="D3" s="10" t="s">
        <v>654</v>
      </c>
      <c r="F3" s="10">
        <v>2</v>
      </c>
      <c r="G3" s="14" t="s">
        <v>45</v>
      </c>
      <c r="H3" s="8">
        <v>15</v>
      </c>
      <c r="I3">
        <v>25</v>
      </c>
    </row>
    <row r="4" spans="1:9" x14ac:dyDescent="0.25">
      <c r="A4" s="10">
        <v>3</v>
      </c>
      <c r="B4" s="14" t="s">
        <v>45</v>
      </c>
      <c r="C4" s="107">
        <v>15</v>
      </c>
      <c r="D4" s="10" t="s">
        <v>655</v>
      </c>
      <c r="F4" s="10">
        <v>3</v>
      </c>
      <c r="G4" s="14" t="s">
        <v>46</v>
      </c>
      <c r="H4" s="8">
        <v>25</v>
      </c>
      <c r="I4">
        <v>20</v>
      </c>
    </row>
    <row r="5" spans="1:9" x14ac:dyDescent="0.25">
      <c r="A5" s="10">
        <v>4</v>
      </c>
      <c r="B5" s="14" t="s">
        <v>46</v>
      </c>
      <c r="C5" s="8">
        <v>25</v>
      </c>
      <c r="D5" s="10" t="s">
        <v>656</v>
      </c>
      <c r="F5" s="10">
        <v>4</v>
      </c>
      <c r="G5" s="14" t="s">
        <v>47</v>
      </c>
      <c r="H5" s="8">
        <v>30</v>
      </c>
      <c r="I5">
        <v>30</v>
      </c>
    </row>
    <row r="6" spans="1:9" x14ac:dyDescent="0.25">
      <c r="A6" s="10">
        <v>5</v>
      </c>
      <c r="B6" s="14" t="s">
        <v>47</v>
      </c>
      <c r="C6" s="8">
        <v>25</v>
      </c>
      <c r="D6" s="10" t="s">
        <v>657</v>
      </c>
      <c r="F6" s="10">
        <v>5</v>
      </c>
      <c r="G6" s="14" t="s">
        <v>48</v>
      </c>
      <c r="H6" s="8">
        <v>15</v>
      </c>
      <c r="I6">
        <v>10</v>
      </c>
    </row>
    <row r="7" spans="1:9" x14ac:dyDescent="0.25">
      <c r="A7" s="10">
        <v>6</v>
      </c>
      <c r="B7" s="14" t="s">
        <v>48</v>
      </c>
      <c r="C7" s="8">
        <v>10</v>
      </c>
      <c r="D7" s="10" t="s">
        <v>658</v>
      </c>
      <c r="F7" s="10">
        <v>6</v>
      </c>
      <c r="G7" s="14" t="s">
        <v>49</v>
      </c>
      <c r="H7" s="8">
        <v>22</v>
      </c>
      <c r="I7">
        <v>22</v>
      </c>
    </row>
    <row r="8" spans="1:9" x14ac:dyDescent="0.25">
      <c r="A8" s="10">
        <v>7</v>
      </c>
      <c r="B8" s="14" t="s">
        <v>49</v>
      </c>
      <c r="C8" s="8">
        <v>22</v>
      </c>
      <c r="D8" s="10" t="s">
        <v>659</v>
      </c>
      <c r="F8" s="10">
        <v>7</v>
      </c>
      <c r="G8" s="14" t="s">
        <v>50</v>
      </c>
      <c r="H8" s="8">
        <v>22</v>
      </c>
      <c r="I8">
        <v>14</v>
      </c>
    </row>
    <row r="9" spans="1:9" x14ac:dyDescent="0.25">
      <c r="A9" s="10">
        <v>8</v>
      </c>
      <c r="B9" s="14" t="s">
        <v>50</v>
      </c>
      <c r="C9" s="8">
        <v>14</v>
      </c>
      <c r="D9" s="10" t="s">
        <v>660</v>
      </c>
      <c r="F9" s="10">
        <v>8</v>
      </c>
      <c r="G9" s="14" t="s">
        <v>51</v>
      </c>
      <c r="H9" s="8">
        <v>22</v>
      </c>
      <c r="I9">
        <v>15</v>
      </c>
    </row>
    <row r="10" spans="1:9" x14ac:dyDescent="0.25">
      <c r="A10" s="10">
        <v>9</v>
      </c>
      <c r="B10" s="14" t="s">
        <v>51</v>
      </c>
      <c r="C10" s="8">
        <v>15</v>
      </c>
      <c r="D10" s="10" t="s">
        <v>661</v>
      </c>
      <c r="F10" s="10">
        <v>9</v>
      </c>
      <c r="G10" s="14" t="s">
        <v>52</v>
      </c>
      <c r="H10" s="8">
        <v>32</v>
      </c>
      <c r="I10">
        <v>32</v>
      </c>
    </row>
    <row r="11" spans="1:9" x14ac:dyDescent="0.25">
      <c r="A11" s="10">
        <v>10</v>
      </c>
      <c r="B11" s="14" t="s">
        <v>52</v>
      </c>
      <c r="C11" s="8">
        <v>32</v>
      </c>
      <c r="D11" s="10" t="s">
        <v>662</v>
      </c>
      <c r="F11" s="10">
        <v>10</v>
      </c>
      <c r="G11" s="14" t="s">
        <v>53</v>
      </c>
      <c r="H11" s="8">
        <v>20</v>
      </c>
      <c r="I11">
        <v>15</v>
      </c>
    </row>
    <row r="12" spans="1:9" x14ac:dyDescent="0.25">
      <c r="A12" s="10">
        <v>11</v>
      </c>
      <c r="B12" s="14" t="s">
        <v>53</v>
      </c>
      <c r="C12" s="8">
        <v>15</v>
      </c>
      <c r="D12" s="10" t="s">
        <v>663</v>
      </c>
      <c r="F12" s="10">
        <v>11</v>
      </c>
      <c r="G12" s="14" t="s">
        <v>54</v>
      </c>
      <c r="H12" s="8">
        <v>20</v>
      </c>
      <c r="I12">
        <v>15</v>
      </c>
    </row>
    <row r="13" spans="1:9" x14ac:dyDescent="0.25">
      <c r="A13" s="10">
        <v>12</v>
      </c>
      <c r="B13" s="14" t="s">
        <v>54</v>
      </c>
      <c r="C13" s="8">
        <v>15</v>
      </c>
      <c r="D13" s="10" t="s">
        <v>664</v>
      </c>
      <c r="F13" s="10">
        <v>12</v>
      </c>
      <c r="G13" s="14" t="s">
        <v>55</v>
      </c>
      <c r="H13" s="8">
        <v>25</v>
      </c>
      <c r="I13">
        <v>24</v>
      </c>
    </row>
    <row r="14" spans="1:9" x14ac:dyDescent="0.25">
      <c r="A14" s="10">
        <v>13</v>
      </c>
      <c r="B14" s="14" t="s">
        <v>55</v>
      </c>
      <c r="C14" s="8">
        <v>24</v>
      </c>
      <c r="D14" s="10" t="s">
        <v>665</v>
      </c>
      <c r="F14" s="10">
        <v>13</v>
      </c>
      <c r="G14" s="14" t="s">
        <v>56</v>
      </c>
      <c r="H14" s="8">
        <v>25</v>
      </c>
      <c r="I14">
        <v>15</v>
      </c>
    </row>
    <row r="15" spans="1:9" x14ac:dyDescent="0.25">
      <c r="A15" s="10">
        <v>14</v>
      </c>
      <c r="B15" s="14" t="s">
        <v>56</v>
      </c>
      <c r="C15" s="8">
        <v>15</v>
      </c>
      <c r="D15" s="10" t="s">
        <v>666</v>
      </c>
      <c r="F15" s="10">
        <v>14</v>
      </c>
      <c r="G15" s="14" t="s">
        <v>57</v>
      </c>
      <c r="H15" s="8">
        <v>25</v>
      </c>
      <c r="I15">
        <v>25</v>
      </c>
    </row>
    <row r="16" spans="1:9" x14ac:dyDescent="0.25">
      <c r="A16" s="10">
        <v>15</v>
      </c>
      <c r="B16" s="14" t="s">
        <v>57</v>
      </c>
      <c r="C16" s="8">
        <v>25</v>
      </c>
      <c r="D16" s="10" t="s">
        <v>667</v>
      </c>
      <c r="F16" s="10">
        <v>15</v>
      </c>
      <c r="G16" s="14" t="s">
        <v>58</v>
      </c>
      <c r="H16" s="8">
        <v>25</v>
      </c>
      <c r="I16">
        <v>15</v>
      </c>
    </row>
    <row r="17" spans="1:9" x14ac:dyDescent="0.25">
      <c r="A17" s="10">
        <v>16</v>
      </c>
      <c r="B17" s="14" t="s">
        <v>58</v>
      </c>
      <c r="C17" s="8">
        <v>15</v>
      </c>
      <c r="D17" s="10" t="s">
        <v>668</v>
      </c>
      <c r="F17" s="10">
        <v>16</v>
      </c>
      <c r="G17" s="14" t="s">
        <v>59</v>
      </c>
      <c r="H17" s="8">
        <v>15</v>
      </c>
      <c r="I17">
        <v>9</v>
      </c>
    </row>
    <row r="18" spans="1:9" x14ac:dyDescent="0.25">
      <c r="A18" s="10">
        <v>17</v>
      </c>
      <c r="B18" s="14" t="s">
        <v>59</v>
      </c>
      <c r="C18" s="8">
        <v>9</v>
      </c>
      <c r="D18" s="10" t="s">
        <v>669</v>
      </c>
      <c r="F18" s="10">
        <v>17</v>
      </c>
      <c r="G18" s="14" t="s">
        <v>60</v>
      </c>
      <c r="H18" s="8">
        <v>25</v>
      </c>
      <c r="I18">
        <v>25</v>
      </c>
    </row>
    <row r="19" spans="1:9" x14ac:dyDescent="0.25">
      <c r="A19" s="10">
        <v>18</v>
      </c>
      <c r="B19" s="14" t="s">
        <v>62</v>
      </c>
      <c r="C19" s="8">
        <v>8</v>
      </c>
      <c r="D19" s="10" t="s">
        <v>670</v>
      </c>
      <c r="F19" s="10">
        <v>18</v>
      </c>
      <c r="G19" s="14" t="s">
        <v>61</v>
      </c>
      <c r="H19" s="8">
        <v>15</v>
      </c>
      <c r="I19">
        <v>15</v>
      </c>
    </row>
    <row r="20" spans="1:9" x14ac:dyDescent="0.25">
      <c r="A20" s="10">
        <v>19</v>
      </c>
      <c r="B20" s="14" t="s">
        <v>63</v>
      </c>
      <c r="C20" s="8">
        <v>10</v>
      </c>
      <c r="D20" s="10" t="s">
        <v>671</v>
      </c>
      <c r="F20" s="10">
        <v>19</v>
      </c>
      <c r="G20" s="14" t="s">
        <v>62</v>
      </c>
      <c r="H20" s="8">
        <v>15</v>
      </c>
      <c r="I20">
        <v>8</v>
      </c>
    </row>
    <row r="21" spans="1:9" x14ac:dyDescent="0.25">
      <c r="F21" s="10">
        <v>20</v>
      </c>
      <c r="G21" s="14" t="s">
        <v>63</v>
      </c>
      <c r="H21" s="8">
        <v>20</v>
      </c>
      <c r="I21">
        <v>10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SharedWithUsers xmlns="bc39cd9d-2359-4278-b195-1568c8c28b0c">
      <UserInfo>
        <DisplayName>Neubauer, Margaret S</DisplayName>
        <AccountId>66</AccountId>
        <AccountType/>
      </UserInfo>
      <UserInfo>
        <DisplayName>Borja, Santiago</DisplayName>
        <AccountId>23</AccountId>
        <AccountType/>
      </UserInfo>
    </SharedWithUsers>
  </documentManagement>
</p:properties>
</file>

<file path=customXml/item2.xml>��< ? x m l   v e r s i o n = " 1 . 0 "   e n c o d i n g = " u t f - 1 6 " ? > < D a t a M a s h u p   x m l n s = " h t t p : / / s c h e m a s . m i c r o s o f t . c o m / D a t a M a s h u p " > A A A A A B U D A A B Q S w M E F A A C A A g A l Y u a W G w i V q y l A A A A 9 g A A A B I A H A B D b 2 5 m a W c v U G F j a 2 F n Z S 5 4 b W w g o h g A K K A U A A A A A A A A A A A A A A A A A A A A A A A A A A A A h Y 9 B D o I w F E S v Q r q n L T V R Q z 5 l 4 V Y S E 6 J x S 2 q F R v g Y W i x 3 c + G R v I I Y R d 2 5 n J k 3 y c z 9 e o N 0 a O r g o j t r W k x I R D k J N K r 2 Y L B M S O + O 4 Z K k E j a F O h W l D k Y Y b T x Y k 5 D K u X P M m P e e + h l t u 5 I J z i O 2 z 9 a 5 q n R T h A a t K 1 B p 8 m k d / r e I h N 1 r j B Q 0 E n M q x I J y Y J M J m c E v I M a 9 z / T H h F V f u 7 7 T U m O 4 z Y F N E t j 7 g 3 w A U E s D B B Q A A g A I A J W L m l 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V i 5 p Y K I p H u A 4 A A A A R A A A A E w A c A E Z v c m 1 1 b G F z L 1 N l Y 3 R p b 2 4 x L m 0 g o h g A K K A U A A A A A A A A A A A A A A A A A A A A A A A A A A A A K 0 5 N L s n M z 1 M I h t C G 1 g B Q S w E C L Q A U A A I A C A C V i 5 p Y b C J W r K U A A A D 2 A A A A E g A A A A A A A A A A A A A A A A A A A A A A Q 2 9 u Z m l n L 1 B h Y 2 t h Z 2 U u e G 1 s U E s B A i 0 A F A A C A A g A l Y u a W A / K 6 a u k A A A A 6 Q A A A B M A A A A A A A A A A A A A A A A A 8 Q A A A F t D b 2 5 0 Z W 5 0 X 1 R 5 c G V z X S 5 4 b W x Q S w E C L Q A U A A I A C A C V i 5 p Y 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n 9 F J 8 B y 1 X k K 7 I L y K g e k m B g A A A A A C A A A A A A A D Z g A A w A A A A B A A A A B n V t Z p 4 3 L v P Q j E E i + V Q 8 U b A A A A A A S A A A C g A A A A E A A A A O X C h + 0 S u p O 6 W U d / l Z O X 2 8 B Q A A A A W D K s d F X 1 u o 3 y 6 P T N / S I 7 L L r U t q P d I v m q I 8 U I x 4 z Q 1 j h 5 c w 7 8 U x i h 8 O W X 3 n 8 P v g F F h c 3 o 2 L 1 1 b l F N T y r V 7 O B 2 M D S 6 l g 7 w e 9 j f 8 0 n L S z H l p T M U A A A A V n o A g K C V c Y 9 1 m t j G 6 j L l 2 G C G b h E = < / D a t a M a s h u p > 
</file>

<file path=customXml/item3.xml><?xml version="1.0" encoding="utf-8"?>
<ct:contentTypeSchema xmlns:ct="http://schemas.microsoft.com/office/2006/metadata/contentType" xmlns:ma="http://schemas.microsoft.com/office/2006/metadata/properties/metaAttributes" ct:_="" ma:_="" ma:contentTypeName="Document" ma:contentTypeID="0x01010012E26889387FDA4B9B1367E3373517A4" ma:contentTypeVersion="8" ma:contentTypeDescription="Create a new document." ma:contentTypeScope="" ma:versionID="126e02bcc7399f648b84f418ccd4af39">
  <xsd:schema xmlns:xsd="http://www.w3.org/2001/XMLSchema" xmlns:xs="http://www.w3.org/2001/XMLSchema" xmlns:p="http://schemas.microsoft.com/office/2006/metadata/properties" xmlns:ns2="d49aecfa-5354-4012-a16d-407f1651f1df" xmlns:ns3="bc39cd9d-2359-4278-b195-1568c8c28b0c" targetNamespace="http://schemas.microsoft.com/office/2006/metadata/properties" ma:root="true" ma:fieldsID="7ea36825e848da9a1ff41b557316efa1" ns2:_="" ns3:_="">
    <xsd:import namespace="d49aecfa-5354-4012-a16d-407f1651f1df"/>
    <xsd:import namespace="bc39cd9d-2359-4278-b195-1568c8c28b0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9aecfa-5354-4012-a16d-407f1651f1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39cd9d-2359-4278-b195-1568c8c28b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DBA94A-663D-488D-8D98-9248208013A5}">
  <ds:schemaRefs>
    <ds:schemaRef ds:uri="http://purl.org/dc/elements/1.1/"/>
    <ds:schemaRef ds:uri="d49aecfa-5354-4012-a16d-407f1651f1df"/>
    <ds:schemaRef ds:uri="bc39cd9d-2359-4278-b195-1568c8c28b0c"/>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DFED03D8-96C7-484C-8830-067EBC253C01}">
  <ds:schemaRefs>
    <ds:schemaRef ds:uri="http://schemas.microsoft.com/DataMashup"/>
  </ds:schemaRefs>
</ds:datastoreItem>
</file>

<file path=customXml/itemProps3.xml><?xml version="1.0" encoding="utf-8"?>
<ds:datastoreItem xmlns:ds="http://schemas.openxmlformats.org/officeDocument/2006/customXml" ds:itemID="{AA36E53A-188F-493D-A3B5-989DFB7251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9aecfa-5354-4012-a16d-407f1651f1df"/>
    <ds:schemaRef ds:uri="bc39cd9d-2359-4278-b195-1568c8c28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8C65DF8-F1CE-4509-96E5-1207EFEEEED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61</vt:i4>
      </vt:variant>
    </vt:vector>
  </HeadingPairs>
  <TitlesOfParts>
    <vt:vector size="69" baseType="lpstr">
      <vt:lpstr>Instructions</vt:lpstr>
      <vt:lpstr>New Events</vt:lpstr>
      <vt:lpstr>Sh1_DateSpecs</vt:lpstr>
      <vt:lpstr>LOVs</vt:lpstr>
      <vt:lpstr>Updates</vt:lpstr>
      <vt:lpstr>Test data</vt:lpstr>
      <vt:lpstr>Sheet1</vt:lpstr>
      <vt:lpstr>Sheet2</vt:lpstr>
      <vt:lpstr>Alert2</vt:lpstr>
      <vt:lpstr>AlertFormEffectiveDate</vt:lpstr>
      <vt:lpstr>AlertFormEffectiveDate2</vt:lpstr>
      <vt:lpstr>AlertNewEventsSubmit</vt:lpstr>
      <vt:lpstr>ArrayMonthsLoad</vt:lpstr>
      <vt:lpstr>BasePipeExtension</vt:lpstr>
      <vt:lpstr>BasePipeName</vt:lpstr>
      <vt:lpstr>DateEndDeltaMax</vt:lpstr>
      <vt:lpstr>DateEndDeltaMin</vt:lpstr>
      <vt:lpstr>DateStartDeltaMax</vt:lpstr>
      <vt:lpstr>DateStartDeltaMin</vt:lpstr>
      <vt:lpstr>eMailAutoSend</vt:lpstr>
      <vt:lpstr>eMailFile</vt:lpstr>
      <vt:lpstr>eMailMatrix</vt:lpstr>
      <vt:lpstr>eMailOptionProdDev</vt:lpstr>
      <vt:lpstr>EmailOptionSend</vt:lpstr>
      <vt:lpstr>eMailSpecsChangesTOP</vt:lpstr>
      <vt:lpstr>eMailSpecsTOP</vt:lpstr>
      <vt:lpstr>ERA_FormVersion</vt:lpstr>
      <vt:lpstr>EventFieldsListTOP</vt:lpstr>
      <vt:lpstr>ExcelSaveAsStatus</vt:lpstr>
      <vt:lpstr>LOVsForChangeEmailSend</vt:lpstr>
      <vt:lpstr>LOVsForChangeEmailSendDEV</vt:lpstr>
      <vt:lpstr>LOVsForEmailSend</vt:lpstr>
      <vt:lpstr>LOVsForEmailSendDEV</vt:lpstr>
      <vt:lpstr>LOVsListEventCats</vt:lpstr>
      <vt:lpstr>LOVsListLang</vt:lpstr>
      <vt:lpstr>LOVsListPresProd</vt:lpstr>
      <vt:lpstr>LOVsListVenueType</vt:lpstr>
      <vt:lpstr>LOVsNo</vt:lpstr>
      <vt:lpstr>LOVsTOP_EventCategories</vt:lpstr>
      <vt:lpstr>LOVsTOP_Language</vt:lpstr>
      <vt:lpstr>LOVsTOP_ProductTypes</vt:lpstr>
      <vt:lpstr>LOVsTOP_TimeOptions</vt:lpstr>
      <vt:lpstr>LOVsTOP_VenueType</vt:lpstr>
      <vt:lpstr>LOVsYesNo</vt:lpstr>
      <vt:lpstr>MonthsIndex</vt:lpstr>
      <vt:lpstr>MonthsTableTOP</vt:lpstr>
      <vt:lpstr>Instructions!MonthStartMax</vt:lpstr>
      <vt:lpstr>MonthStartMax</vt:lpstr>
      <vt:lpstr>MonthStartMaxEnd</vt:lpstr>
      <vt:lpstr>MonthsValid</vt:lpstr>
      <vt:lpstr>NewEntryFieldsTopLeft</vt:lpstr>
      <vt:lpstr>NewEntryFieldsTopRight</vt:lpstr>
      <vt:lpstr>OnOpenEmailOption</vt:lpstr>
      <vt:lpstr>'New Events'!Print_Area</vt:lpstr>
      <vt:lpstr>TestDay</vt:lpstr>
      <vt:lpstr>TestDayMinMonth</vt:lpstr>
      <vt:lpstr>TestDayPlus</vt:lpstr>
      <vt:lpstr>TestDaysBuffer</vt:lpstr>
      <vt:lpstr>TestValidDateRanges</vt:lpstr>
      <vt:lpstr>TimeLookUpList</vt:lpstr>
      <vt:lpstr>vbaActualEmailTXT</vt:lpstr>
      <vt:lpstr>vbaDateEnd1</vt:lpstr>
      <vt:lpstr>vbaDateStart1</vt:lpstr>
      <vt:lpstr>vbaDeletePipeFile</vt:lpstr>
      <vt:lpstr>vbaEmailFail</vt:lpstr>
      <vt:lpstr>vbaErrorColor</vt:lpstr>
      <vt:lpstr>vbaPcName</vt:lpstr>
      <vt:lpstr>vbaUserID</vt:lpstr>
      <vt:lpstr>xxxxChangeTable</vt:lpstr>
    </vt:vector>
  </TitlesOfParts>
  <Manager/>
  <Company>UnitedHealth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Jordan Nelson</dc:creator>
  <cp:keywords/>
  <dc:description/>
  <cp:lastModifiedBy>Powis, Jade</cp:lastModifiedBy>
  <cp:revision/>
  <dcterms:created xsi:type="dcterms:W3CDTF">2014-01-03T16:22:09Z</dcterms:created>
  <dcterms:modified xsi:type="dcterms:W3CDTF">2026-06-24T19:18:58Z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0x01010012E26889387FDA4B9B1367E3373517A4</vt:lpwstr>
  </property>
  <property fmtid="{D5CDD505-2E9C-101B-9397-08002B2CF9AE}" pid="3" name="MSIP_Label_320f21ee-9bdc-4991-8abe-58f53448e302_Enabled">
    <vt:lpwstr>true</vt:lpwstr>
  </property>
  <property fmtid="{D5CDD505-2E9C-101B-9397-08002B2CF9AE}" pid="4" name="MSIP_Label_320f21ee-9bdc-4991-8abe-58f53448e302_SetDate">
    <vt:lpwstr>2023-05-26T15:12:08Z</vt:lpwstr>
  </property>
  <property fmtid="{D5CDD505-2E9C-101B-9397-08002B2CF9AE}" pid="5" name="MSIP_Label_320f21ee-9bdc-4991-8abe-58f53448e302_Method">
    <vt:lpwstr>Privileged</vt:lpwstr>
  </property>
  <property fmtid="{D5CDD505-2E9C-101B-9397-08002B2CF9AE}" pid="6" name="MSIP_Label_320f21ee-9bdc-4991-8abe-58f53448e302_Name">
    <vt:lpwstr>External Label</vt:lpwstr>
  </property>
  <property fmtid="{D5CDD505-2E9C-101B-9397-08002B2CF9AE}" pid="7" name="MSIP_Label_320f21ee-9bdc-4991-8abe-58f53448e302_SiteId">
    <vt:lpwstr>db05faca-c82a-4b9d-b9c5-0f64b6755421</vt:lpwstr>
  </property>
  <property fmtid="{D5CDD505-2E9C-101B-9397-08002B2CF9AE}" pid="8" name="MSIP_Label_320f21ee-9bdc-4991-8abe-58f53448e302_ActionId">
    <vt:lpwstr>9bebec2d-f48e-457c-b0f8-e1aeb2864041</vt:lpwstr>
  </property>
  <property fmtid="{D5CDD505-2E9C-101B-9397-08002B2CF9AE}" pid="9" name="MSIP_Label_320f21ee-9bdc-4991-8abe-58f53448e302_ContentBits">
    <vt:lpwstr>0</vt:lpwstr>
  </property>
</Properties>
</file>